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Z:\Données\LEADER_2014-2020\2_MODELE_DOCS_Dossier_LEADER_2014-2020\6_Dde_Paiement_CERFA_LEADER\"/>
    </mc:Choice>
  </mc:AlternateContent>
  <xr:revisionPtr revIDLastSave="0" documentId="13_ncr:1_{F8BFE441-6B15-41EB-B6E3-366D859D098D}" xr6:coauthVersionLast="47" xr6:coauthVersionMax="47" xr10:uidLastSave="{00000000-0000-0000-0000-000000000000}"/>
  <bookViews>
    <workbookView xWindow="252" yWindow="540" windowWidth="22644" windowHeight="10728" tabRatio="676" activeTab="2" xr2:uid="{00000000-000D-0000-FFFF-FFFF00000000}"/>
  </bookViews>
  <sheets>
    <sheet name="PdF" sheetId="12" r:id="rId1"/>
    <sheet name="A2 Dépenses sur factures" sheetId="1" r:id="rId2"/>
    <sheet name="A3  Dépenses rémunération " sheetId="2" r:id="rId3"/>
    <sheet name="A4 Frais de déplacement" sheetId="3" r:id="rId4"/>
    <sheet name="A5 Contributions en nature" sheetId="4" r:id="rId5"/>
    <sheet name="A6 Recettes générées" sheetId="5" r:id="rId6"/>
    <sheet name="RECAP PAR POSTE" sheetId="11" r:id="rId7"/>
  </sheets>
  <externalReferences>
    <externalReference r:id="rId8"/>
    <externalReference r:id="rId9"/>
  </externalReferences>
  <definedNames>
    <definedName name="_xlnm.Print_Titles" localSheetId="1">'A2 Dépenses sur factures'!$1:$6</definedName>
    <definedName name="_xlnm.Print_Titles" localSheetId="2">'A3  Dépenses rémunération '!$1:$6</definedName>
    <definedName name="_xlnm.Print_Titles" localSheetId="3">'A4 Frais de déplacement'!$1:$12</definedName>
    <definedName name="_xlnm.Print_Titles" localSheetId="4">'A5 Contributions en nature'!$1:$4</definedName>
    <definedName name="_xlnm.Print_Titles" localSheetId="5">'A6 Recettes générées'!$1:$11</definedName>
    <definedName name="_xlnm.Print_Area" localSheetId="1">'A2 Dépenses sur factures'!$A$1:$O$42</definedName>
    <definedName name="_xlnm.Print_Area" localSheetId="2">'A3  Dépenses rémunération '!$A$1:$P$49</definedName>
    <definedName name="_xlnm.Print_Area" localSheetId="3">'A4 Frais de déplacement'!$A$1:$K$35</definedName>
    <definedName name="_xlnm.Print_Area" localSheetId="4">'A5 Contributions en nature'!$A$1:$M$25</definedName>
    <definedName name="_xlnm.Print_Area" localSheetId="5">'A6 Recettes générées'!$A$1:$G$26</definedName>
    <definedName name="_xlnm.Print_Area" localSheetId="0">PdF!#REF!</definedName>
    <definedName name="_xlnm.Print_Area" localSheetId="6">'RECAP PAR POSTE'!$A$1:$E$20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2" l="1"/>
  <c r="G40" i="12" s="1"/>
  <c r="E39" i="12"/>
  <c r="E38" i="12"/>
  <c r="E35" i="12"/>
  <c r="E36" i="12" s="1"/>
  <c r="E29" i="12"/>
  <c r="C29" i="12"/>
  <c r="C28" i="12"/>
  <c r="C27" i="12"/>
  <c r="C26" i="12"/>
  <c r="E25" i="12"/>
  <c r="C25" i="12"/>
  <c r="C24" i="12"/>
  <c r="E23" i="12"/>
  <c r="E28" i="12" s="1"/>
  <c r="C23" i="12"/>
  <c r="C32" i="12" s="1"/>
  <c r="E16" i="12"/>
  <c r="F14" i="12" s="1"/>
  <c r="C12" i="12"/>
  <c r="F9" i="12"/>
  <c r="C9" i="12"/>
  <c r="B2" i="12"/>
  <c r="B1" i="12"/>
  <c r="A3" i="11"/>
  <c r="E32" i="12" l="1"/>
  <c r="F28" i="12"/>
  <c r="F32" i="12" s="1"/>
  <c r="F8" i="12"/>
  <c r="F13" i="12"/>
  <c r="F15" i="12"/>
  <c r="F23" i="12"/>
  <c r="F7" i="12"/>
  <c r="F10" i="12"/>
  <c r="C16" i="12"/>
  <c r="F11" i="12"/>
  <c r="F6" i="12"/>
  <c r="F12" i="12"/>
  <c r="H6" i="3"/>
  <c r="F24" i="12" l="1"/>
  <c r="F31" i="12"/>
  <c r="F27" i="12"/>
  <c r="F25" i="12"/>
  <c r="F29" i="12"/>
  <c r="F26" i="12"/>
  <c r="F30" i="12"/>
  <c r="D11" i="12"/>
  <c r="D15" i="12"/>
  <c r="D13" i="12"/>
  <c r="D8" i="12"/>
  <c r="C18" i="12"/>
  <c r="D14" i="12"/>
  <c r="D6" i="12"/>
  <c r="D7" i="12"/>
  <c r="G7" i="12" s="1"/>
  <c r="D10" i="12"/>
  <c r="D9" i="12"/>
  <c r="F16" i="12"/>
  <c r="D12" i="12"/>
  <c r="O9" i="2"/>
  <c r="O18" i="2"/>
  <c r="D16" i="12" l="1"/>
  <c r="G6" i="12"/>
  <c r="D14" i="11"/>
  <c r="N32" i="2" l="1"/>
  <c r="N30" i="2"/>
  <c r="N29" i="2"/>
  <c r="N31" i="2"/>
  <c r="O19" i="2"/>
  <c r="O20" i="2"/>
  <c r="O21" i="2"/>
  <c r="O10" i="2"/>
  <c r="O11" i="2"/>
  <c r="O12" i="2"/>
  <c r="C17" i="11"/>
  <c r="C16" i="11"/>
  <c r="C15" i="11"/>
  <c r="C14" i="11"/>
  <c r="D17" i="11"/>
  <c r="D16" i="11"/>
  <c r="D15" i="11"/>
  <c r="D13" i="11"/>
  <c r="C9" i="11"/>
  <c r="E17" i="11" l="1"/>
  <c r="E16" i="11"/>
  <c r="E15" i="11"/>
  <c r="E14" i="11"/>
  <c r="O30" i="2"/>
  <c r="P30" i="2" s="1"/>
  <c r="O31" i="2"/>
  <c r="P31" i="2" s="1"/>
  <c r="O32" i="2"/>
  <c r="P32" i="2" s="1"/>
  <c r="N33" i="2"/>
  <c r="O33" i="2"/>
  <c r="P33" i="2"/>
  <c r="L6" i="4" l="1"/>
  <c r="D8" i="11"/>
  <c r="C8" i="11"/>
  <c r="D9" i="11"/>
  <c r="C6" i="11"/>
  <c r="D11" i="11"/>
  <c r="C11" i="11"/>
  <c r="C10" i="11"/>
  <c r="D10" i="11"/>
  <c r="D6" i="11"/>
  <c r="D7" i="11"/>
  <c r="C7" i="11"/>
  <c r="D18" i="11" l="1"/>
  <c r="D20" i="11" s="1"/>
  <c r="E7" i="11"/>
  <c r="E8" i="11"/>
  <c r="E10" i="11"/>
  <c r="E11" i="11"/>
  <c r="E6" i="11"/>
  <c r="F11" i="5" l="1"/>
  <c r="C19" i="11" s="1"/>
  <c r="A3" i="4"/>
  <c r="A4" i="5" s="1"/>
  <c r="L8" i="4"/>
  <c r="L7" i="4"/>
  <c r="H11" i="3"/>
  <c r="H10" i="3"/>
  <c r="H9" i="3"/>
  <c r="H8" i="3"/>
  <c r="H7" i="3"/>
  <c r="C13" i="11" s="1"/>
  <c r="I20" i="3"/>
  <c r="H20" i="3"/>
  <c r="J19" i="3"/>
  <c r="J18" i="3"/>
  <c r="J17" i="3"/>
  <c r="J16" i="3"/>
  <c r="J15" i="3"/>
  <c r="A3" i="3"/>
  <c r="E19" i="11" l="1"/>
  <c r="L9" i="4"/>
  <c r="C12" i="11" s="1"/>
  <c r="H12" i="3"/>
  <c r="J20" i="3"/>
  <c r="E12" i="11" l="1"/>
  <c r="C18" i="11"/>
  <c r="O29" i="2"/>
  <c r="P29" i="2" s="1"/>
  <c r="E13" i="11"/>
  <c r="O23" i="2"/>
  <c r="O22" i="2"/>
  <c r="A3" i="2"/>
  <c r="E18" i="11" l="1"/>
  <c r="C20" i="11"/>
  <c r="O24" i="2"/>
  <c r="P34" i="2" l="1"/>
  <c r="O14" i="2"/>
  <c r="O13" i="2"/>
  <c r="M8" i="1"/>
  <c r="M9" i="1"/>
  <c r="M10" i="1"/>
  <c r="M11" i="1"/>
  <c r="M12" i="1"/>
  <c r="M13" i="1"/>
  <c r="M14" i="1"/>
  <c r="M15" i="1"/>
  <c r="M16" i="1"/>
  <c r="M17" i="1"/>
  <c r="M18" i="1"/>
  <c r="M19" i="1"/>
  <c r="M20" i="1"/>
  <c r="M21" i="1"/>
  <c r="M22" i="1"/>
  <c r="M23" i="1"/>
  <c r="M24" i="1"/>
  <c r="M25" i="1"/>
  <c r="M26" i="1"/>
  <c r="O15" i="2" l="1"/>
  <c r="E20" i="11" l="1"/>
  <c r="E9" i="11"/>
  <c r="M7" i="1"/>
  <c r="L27" i="1"/>
  <c r="M27" i="1" l="1"/>
  <c r="K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tc={455659B2-74BD-474E-BCEA-A302FD64AAF0}</author>
    <author>tc={2FEB8FB9-52C9-4065-9ED1-DEE9D9B7C0DF}</author>
  </authors>
  <commentList>
    <comment ref="K8" authorId="0" shapeId="0" xr:uid="{455659B2-74BD-474E-BCEA-A302FD64AAF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nb d'heures justifiées pour l'opération (même chiffre que cellule M)</t>
      </text>
    </comment>
    <comment ref="L8" authorId="1" shapeId="0" xr:uid="{2FEB8FB9-52C9-4065-9ED1-DEE9D9B7C0D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Coût horaire fixé dans la convention * Nb heures justifiées pour l'opération ( cf cellule M)</t>
      </text>
    </comment>
  </commentList>
</comments>
</file>

<file path=xl/sharedStrings.xml><?xml version="1.0" encoding="utf-8"?>
<sst xmlns="http://schemas.openxmlformats.org/spreadsheetml/2006/main" count="389" uniqueCount="178">
  <si>
    <t>Oui</t>
  </si>
  <si>
    <t>Non</t>
  </si>
  <si>
    <t>Demande de paiement 5</t>
  </si>
  <si>
    <t>Nature de la dépense</t>
  </si>
  <si>
    <t>Date d’émission</t>
  </si>
  <si>
    <t>TOTAL</t>
  </si>
  <si>
    <t xml:space="preserve">Certifié exact et sincère, le (date) </t>
  </si>
  <si>
    <t>Cachet et signature :</t>
  </si>
  <si>
    <t>Nature de la recette</t>
  </si>
  <si>
    <t>Montant de la recette
en € (HT)</t>
  </si>
  <si>
    <t>Date d'acquittement</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</si>
  <si>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</si>
  <si>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</si>
  <si>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 xml:space="preserve">  </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</si>
  <si>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</si>
  <si>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Description de l'intervention</t>
  </si>
  <si>
    <t>Nom de l’intervenant</t>
  </si>
  <si>
    <r>
      <t>1</t>
    </r>
    <r>
      <rPr>
        <i/>
        <sz val="8"/>
        <rFont val="Tahoma"/>
        <family val="2"/>
      </rPr>
      <t xml:space="preserve"> Nombre d'heures travaillées sur la période = [1607/12] * nb de mois de la période faisant l'objet de la présente demande de paiement.</t>
    </r>
  </si>
  <si>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</si>
  <si>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t xml:space="preserve">Montants des coûts indirects = 0,15*somme des dépenses de rémunération présentées aux points 1 et 2 = </t>
  </si>
  <si>
    <t>3) Coûts indirects (si le poste est prévu dans votre décision juridique d’attribution de l’aide)</t>
  </si>
  <si>
    <t>Description de la dépense</t>
  </si>
  <si>
    <t xml:space="preserve">Nom de l'agent </t>
  </si>
  <si>
    <t>Identifiant justificatif (voir annexe 7)</t>
  </si>
  <si>
    <t xml:space="preserve">Montant forfaitaire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</si>
  <si>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</si>
  <si>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</si>
  <si>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</si>
  <si>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</si>
  <si>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Nom de l'intervenant</t>
  </si>
  <si>
    <t xml:space="preserve">Renseigner dans ce tableau les recettes générées seulement pendant l’opération. Pour savoir si le montant des recettes nettes générées (recettes – coûts d’exploitation) sera déduit du coût total éligible du projet, reportez-vous à la notice. </t>
  </si>
  <si>
    <t>Date de perception de la recette</t>
  </si>
  <si>
    <t>ANNEXE 6 : RECETTES GENEREES PENDANT LA DUREE DE L'OPERATION</t>
  </si>
  <si>
    <t>ANNEXE 5 : CONTRIBUTIONS EN NATURE</t>
  </si>
  <si>
    <t>ANNEXE 2 : DEPENSES ELIGIBLES REALISEES DONNANT LIEU A DES FACTURES</t>
  </si>
  <si>
    <t>ANNEXE 3 : DEPENSES DE REMUNERATION (dossiers déposés après le 16/12/16)</t>
  </si>
  <si>
    <t>ANNEXE 4 : FRAIS DE DEPLACEMENT (dossiers déposés après le 16/12/16)</t>
  </si>
  <si>
    <t>Identifiant justificatif (voir annexe 7) /n° de facture</t>
  </si>
  <si>
    <t>Date d'émission du justificatif/de la facture</t>
  </si>
  <si>
    <t>Partenaire supportant la dépense 
(pour les actions collaboratives)</t>
  </si>
  <si>
    <t>Partenaire percevant la recette 
(pour les actions collaboratives)</t>
  </si>
  <si>
    <t>Montant en €</t>
  </si>
  <si>
    <t>Coût global du projet</t>
  </si>
  <si>
    <t>Montant de la TVA 
(à compléter uniquement si vous ne récupérez pas la TVA)</t>
  </si>
  <si>
    <t>Montant TTC</t>
  </si>
  <si>
    <t>SYNTHESE DES DEPENSES PREVISIONNELLES DU PROJET PAR POSTES DE DEPENSES</t>
  </si>
  <si>
    <t>Montant total HT</t>
  </si>
  <si>
    <t>Montant total de la TVA</t>
  </si>
  <si>
    <t>MONTANT TOTAL</t>
  </si>
  <si>
    <r>
      <t xml:space="preserve">Poste A: </t>
    </r>
    <r>
      <rPr>
        <sz val="9"/>
        <rFont val="Tahoma"/>
        <family val="2"/>
      </rPr>
      <t>Aménagement, construction</t>
    </r>
  </si>
  <si>
    <r>
      <t xml:space="preserve">Poste B: </t>
    </r>
    <r>
      <rPr>
        <sz val="9"/>
        <rFont val="Tahoma"/>
        <family val="2"/>
      </rPr>
      <t>Equipement, matériel</t>
    </r>
  </si>
  <si>
    <r>
      <t xml:space="preserve">Poste C: </t>
    </r>
    <r>
      <rPr>
        <sz val="9"/>
        <rFont val="Tahoma"/>
        <family val="2"/>
      </rPr>
      <t>Etudes, conseils, prestations</t>
    </r>
  </si>
  <si>
    <r>
      <t xml:space="preserve">Poste D: </t>
    </r>
    <r>
      <rPr>
        <sz val="9"/>
        <rFont val="Tahoma"/>
        <family val="2"/>
      </rPr>
      <t>Ingénierie, frais de personnel</t>
    </r>
  </si>
  <si>
    <r>
      <t xml:space="preserve">Poste E: </t>
    </r>
    <r>
      <rPr>
        <sz val="9"/>
        <rFont val="Tahoma"/>
        <family val="2"/>
      </rPr>
      <t>Communication</t>
    </r>
  </si>
  <si>
    <r>
      <t xml:space="preserve">Poste F: </t>
    </r>
    <r>
      <rPr>
        <sz val="9"/>
        <rFont val="Tahoma"/>
        <family val="2"/>
      </rPr>
      <t>Prestations artistiques</t>
    </r>
  </si>
  <si>
    <r>
      <t xml:space="preserve">Poste G: </t>
    </r>
    <r>
      <rPr>
        <sz val="9"/>
        <rFont val="Tahoma"/>
        <family val="2"/>
      </rPr>
      <t>Frais de mission, coûts indirects</t>
    </r>
  </si>
  <si>
    <t>N° pièce</t>
  </si>
  <si>
    <t xml:space="preserve">Nom, prénom : </t>
  </si>
  <si>
    <t>Qualité :</t>
  </si>
  <si>
    <t>Certifié exact et sincère, le (date) :</t>
  </si>
  <si>
    <t>Certifié exact et sincère, le (date)  :</t>
  </si>
  <si>
    <r>
      <t xml:space="preserve">Nom, prénom et qualité du </t>
    </r>
    <r>
      <rPr>
        <b/>
        <sz val="9"/>
        <rFont val="Tahoma"/>
        <family val="2"/>
      </rPr>
      <t>représentant de la structure</t>
    </r>
    <r>
      <rPr>
        <sz val="9"/>
        <rFont val="Tahoma"/>
        <family val="2"/>
      </rPr>
      <t xml:space="preserve"> :</t>
    </r>
  </si>
  <si>
    <t>euro</t>
  </si>
  <si>
    <t>Poste de dépenses
(cf notice)</t>
  </si>
  <si>
    <t>Fournisseur
à l'origine de la facture</t>
  </si>
  <si>
    <t>Qualification de l’intervenant</t>
  </si>
  <si>
    <t>Date de début</t>
  </si>
  <si>
    <t>Date de fin</t>
  </si>
  <si>
    <t>heure</t>
  </si>
  <si>
    <t>TOTAUX</t>
  </si>
  <si>
    <t>Coût salarial / période</t>
  </si>
  <si>
    <t>Tps travail / opé</t>
  </si>
  <si>
    <r>
      <rPr>
        <i/>
        <vertAlign val="superscript"/>
        <sz val="8"/>
        <rFont val="Tahoma"/>
        <family val="2"/>
      </rPr>
      <t>2</t>
    </r>
    <r>
      <rPr>
        <i/>
        <vertAlign val="superscript"/>
        <sz val="12"/>
        <rFont val="Tahoma"/>
        <family val="2"/>
      </rPr>
      <t xml:space="preserve"> </t>
    </r>
    <r>
      <rPr>
        <i/>
        <vertAlign val="superscript"/>
        <sz val="10"/>
        <rFont val="Tahoma"/>
        <family val="2"/>
      </rPr>
      <t>Coût éligible = salaire brut + charges patronales</t>
    </r>
  </si>
  <si>
    <r>
      <t xml:space="preserve">2) Tableau à remplir pour les agents présents dans la structure depuis </t>
    </r>
    <r>
      <rPr>
        <b/>
        <u/>
        <sz val="10"/>
        <rFont val="Tahoma"/>
        <family val="2"/>
      </rPr>
      <t>moins de 12 mois</t>
    </r>
    <r>
      <rPr>
        <b/>
        <sz val="10"/>
        <rFont val="Tahoma"/>
        <family val="2"/>
      </rPr>
      <t xml:space="preserve"> au moment du dépôt de la demande d'aide: </t>
    </r>
  </si>
  <si>
    <r>
      <t xml:space="preserve">1) Tableau à remplir pour les agents présents dans la structure depuis </t>
    </r>
    <r>
      <rPr>
        <b/>
        <u/>
        <sz val="10"/>
        <rFont val="Tahoma"/>
        <family val="2"/>
      </rPr>
      <t>plus de 12 mois</t>
    </r>
    <r>
      <rPr>
        <b/>
        <sz val="10"/>
        <rFont val="Tahoma"/>
        <family val="2"/>
      </rPr>
      <t xml:space="preserve"> au moment du dépôt de la demande d'aide (coût horaire fixé en annexe de la décision juridique attributive de l'aide) :</t>
    </r>
  </si>
  <si>
    <t xml:space="preserve"> N° identifiant</t>
  </si>
  <si>
    <t>Coûts indirects</t>
  </si>
  <si>
    <t>SO</t>
  </si>
  <si>
    <t>Dénomination du fourrnisseur</t>
  </si>
  <si>
    <t>Montant TVA</t>
  </si>
  <si>
    <t>Référence pour l'opération</t>
  </si>
  <si>
    <t>Référence demandeur</t>
  </si>
  <si>
    <t>Mtant HT présenté</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</si>
  <si>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t>
    </r>
    <r>
      <rPr>
        <b/>
        <u/>
        <sz val="10"/>
        <rFont val="Tahoma"/>
        <family val="2"/>
      </rPr>
      <t>obligatoirement</t>
    </r>
    <r>
      <rPr>
        <sz val="10"/>
        <rFont val="Tahoma"/>
        <family val="2"/>
      </rPr>
      <t xml:space="preserve"> présentés sur la base des barèmes de remboursement de la fonction publique – voir notice) : </t>
    </r>
  </si>
  <si>
    <t>Poste G</t>
  </si>
  <si>
    <t>unité</t>
  </si>
  <si>
    <t>Contributions en nature</t>
  </si>
  <si>
    <t>Type de dépense / recette</t>
  </si>
  <si>
    <t xml:space="preserve">agent comptable </t>
  </si>
  <si>
    <t>commissaire aux comptes</t>
  </si>
  <si>
    <t>expert aux comptes</t>
  </si>
  <si>
    <t>Je certifie que les recettes figurant dans ce récapitulatif ont été réellement encaissées par la structure qui demande le paiement de la subvention. Je certifie également que le montant des recettes perçues n'est pas supérieur à celui indiqué.</t>
  </si>
  <si>
    <t>Assiette éligible du projet</t>
  </si>
  <si>
    <t xml:space="preserve">N° de facture </t>
  </si>
  <si>
    <t>Date d'émission de la facture</t>
  </si>
  <si>
    <r>
      <t xml:space="preserve">Montant de l'investissement présenté en HT 
</t>
    </r>
    <r>
      <rPr>
        <b/>
        <sz val="8"/>
        <rFont val="Tahoma"/>
        <family val="2"/>
      </rPr>
      <t>1</t>
    </r>
  </si>
  <si>
    <r>
      <t xml:space="preserve">Montant de la TVA 
</t>
    </r>
    <r>
      <rPr>
        <i/>
        <sz val="9"/>
        <color rgb="FFFF0000"/>
        <rFont val="Tahoma"/>
        <family val="2"/>
      </rPr>
      <t>(à compléter uniquement si vous ne récupérez pas la TVA)</t>
    </r>
  </si>
  <si>
    <r>
      <t xml:space="preserve">Partenaire supportant la dépense 
</t>
    </r>
    <r>
      <rPr>
        <i/>
        <sz val="9"/>
        <rFont val="Tahoma"/>
        <family val="2"/>
      </rPr>
      <t>(pour les actions de coopération 19.3 collaboratives)</t>
    </r>
  </si>
  <si>
    <t>Identifiant du justificatif</t>
  </si>
  <si>
    <t>Identifiant justificatif</t>
  </si>
  <si>
    <t>Animation</t>
  </si>
  <si>
    <t>Secrétariat - gestion de dossiers</t>
  </si>
  <si>
    <t>Communication</t>
  </si>
  <si>
    <t>Evaluation</t>
  </si>
  <si>
    <t>Tps travail / opé
(nombre d'heures)</t>
  </si>
  <si>
    <t>Tps travail / période
(nombre d'heures)</t>
  </si>
  <si>
    <t>Poste de dépenses</t>
  </si>
  <si>
    <t xml:space="preserve">Quantité </t>
  </si>
  <si>
    <t>Coût unitaire
(SMIC horaire)</t>
  </si>
  <si>
    <t>Version LR - oct. 2021</t>
  </si>
  <si>
    <t>Ne renseigner que les cases en blanc</t>
  </si>
  <si>
    <t>Quantité</t>
  </si>
  <si>
    <t>Unité</t>
  </si>
  <si>
    <t>Auto-construction
(inéligibles)</t>
  </si>
  <si>
    <t>Partenaire supportant la dépense 
(pour les actions de coopération - 19.3 collaboratives)</t>
  </si>
  <si>
    <t xml:space="preserve">Tps travail / an
</t>
  </si>
  <si>
    <t>Nb mois travail / période</t>
  </si>
  <si>
    <t>Tps travail / an</t>
  </si>
  <si>
    <t>Mtant total présenté</t>
  </si>
  <si>
    <t>Taux de proratisation</t>
  </si>
  <si>
    <t>Montant Proratisé HT</t>
  </si>
  <si>
    <t>Montant Proratisé TVA</t>
  </si>
  <si>
    <t>Date de fin
(dernier jour travaillé sur le poste de dépenses)</t>
  </si>
  <si>
    <t>Date de début
(1er jour travaillé sur le poste de dépenses)</t>
  </si>
  <si>
    <t>Qté interv.</t>
  </si>
  <si>
    <t>Montant présenté</t>
  </si>
  <si>
    <t>Recettes</t>
  </si>
  <si>
    <t>N°de dossier Osiris :
Intitulé du projet:</t>
  </si>
  <si>
    <t>19.2 
et
19.3</t>
  </si>
  <si>
    <t>19.4</t>
  </si>
  <si>
    <t>Vérification des écarts de dépenses entre les postes de la convention et le réalisé (ne remplir que les cases blanches)</t>
  </si>
  <si>
    <t>Montants Convention</t>
  </si>
  <si>
    <t>Montants Réalisés</t>
  </si>
  <si>
    <t>Ecarts *</t>
  </si>
  <si>
    <t>Libellé des dépenses</t>
  </si>
  <si>
    <t xml:space="preserve">Montants en €
HT ou TTC </t>
  </si>
  <si>
    <t>%</t>
  </si>
  <si>
    <t>A</t>
  </si>
  <si>
    <t>Aménagement, Construction</t>
  </si>
  <si>
    <t>B</t>
  </si>
  <si>
    <t>Equipement, matériel</t>
  </si>
  <si>
    <t>C</t>
  </si>
  <si>
    <t>Etudes, conseils, prestations</t>
  </si>
  <si>
    <t>D</t>
  </si>
  <si>
    <t>Ingénierie, frais de personnel</t>
  </si>
  <si>
    <t>E</t>
  </si>
  <si>
    <t>F</t>
  </si>
  <si>
    <t>Prestations artistiques</t>
  </si>
  <si>
    <t>G</t>
  </si>
  <si>
    <t>Frais de missions / Coût indirects</t>
  </si>
  <si>
    <t xml:space="preserve">Apports en nature / Autoconstruction </t>
  </si>
  <si>
    <t>Total HT</t>
  </si>
  <si>
    <t>* l'écart ne doit pas dépasser 20%, sauf autorisation préalable de l'autorité de gestion</t>
  </si>
  <si>
    <t>Budget simplifié (pour la délibération du Maitre d'ouvrage)</t>
  </si>
  <si>
    <t>Postes dép.Cerfa</t>
  </si>
  <si>
    <t>Dépenses</t>
  </si>
  <si>
    <t>Financements </t>
  </si>
  <si>
    <t>Origines</t>
  </si>
  <si>
    <t>Montants en €</t>
  </si>
  <si>
    <t>Taux</t>
  </si>
  <si>
    <t>FEADER - LEADER</t>
  </si>
  <si>
    <t>Conseil Départemental de l'Hérault</t>
  </si>
  <si>
    <t>Conseil Régional d'Occitanie</t>
  </si>
  <si>
    <t>Total fin.publics</t>
  </si>
  <si>
    <t xml:space="preserve">Autofinancement </t>
  </si>
  <si>
    <t>Vérification des calculs :</t>
  </si>
  <si>
    <t>Assiette Hors Recettes = Total des dépenses prévis.  éligibles - Recettes prévisionnelles =</t>
  </si>
  <si>
    <t>Montant FEADER Théorique maximum</t>
  </si>
  <si>
    <t>Plafond FEADER applicable sur la Fiche Action :</t>
  </si>
  <si>
    <t>Montant minimum de FEADER = 20 % minimum de l'assiette éligible</t>
  </si>
  <si>
    <t>AUTOFIN. min. de 20% de l'assiette eligible (y compris recettes et Apports en nature ????)</t>
  </si>
  <si>
    <t>Montant aide (vérif taux d'aide mini 20% de l'aide publique totale)</t>
  </si>
  <si>
    <t>Taux d'aide CD34 :</t>
  </si>
  <si>
    <t>Assiette CD34 &gt; à l' assiette LEADER</t>
  </si>
  <si>
    <t>** Aide CD34 proratisée car assiette CD34 &gt; à l'assiette LEADER :</t>
  </si>
  <si>
    <t xml:space="preserve">Tps travail / période (nombre d'heures) </t>
  </si>
  <si>
    <t xml:space="preserve">Coût salarial / période </t>
  </si>
  <si>
    <t xml:space="preserve">Tps travail / opé
(nombre d'heures)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</si>
</sst>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0.00\ &quot;€&quot;"/>
    <numFmt numFmtId="44" formatCode="_-* #,##0.00\ &quot;€&quot;_-;\-* #,##0.00\ &quot;€&quot;_-;_-* &quot;-&quot;??\ &quot;€&quot;_-;_-@_-"/>
    <numFmt numFmtId="164" formatCode="_-* #,##0.00&quot; €&quot;_-;\-* #,##0.00&quot; €&quot;_-;_-* \-&quot;?&quot;&quot;?&quot;&quot; €&quot;_-;_-@_-"/>
    <numFmt numFmtId="165" formatCode="#,##0.00&quot; €&quot;;\-#,##0.00&quot; €&quot;"/>
    <numFmt numFmtId="166" formatCode="_-* #,##0.00\ _€_-;\-* #,##0.00\ _€_-;_-* \-&quot;?&quot;&quot;?&quot;\ _€_-;_-@_-"/>
    <numFmt numFmtId="167" formatCode="#,##0.00\ &quot;€&quot;"/>
    <numFmt numFmtId="168" formatCode="#,##0.00_ ;\-#,##0.00\ "/>
    <numFmt numFmtId="169" formatCode="#,##0_ ;\-#,##0\ "/>
    <numFmt numFmtId="170" formatCode="_-* #,##0.00\ _€_-;\-* #,##0.00\ _€_-;_-* &quot;-&quot;??\ _€_-;_-@_-"/>
    <numFmt numFmtId="171" formatCode="0.0%"/>
  </numFmts>
  <fonts count="47" x14ac:knownFonts="1">
    <font>
      <sz val="10"/>
      <name val="Arial"/>
      <family val="2"/>
    </font>
    <font>
      <sz val="11"/>
      <color theme="1"/>
      <name val="Calibri"/>
      <family val="2"/>
      <scheme val="minor"/>
    </font>
    <font>
      <sz val="10"/>
      <name val="Tahoma"/>
      <family val="2"/>
    </font>
    <font>
      <b/>
      <sz val="10"/>
      <color indexed="9"/>
      <name val="Tahoma"/>
      <family val="2"/>
    </font>
    <font>
      <b/>
      <sz val="10"/>
      <name val="Arial"/>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55"/>
      <name val="Tahoma"/>
      <family val="2"/>
    </font>
    <font>
      <i/>
      <sz val="8"/>
      <color indexed="10"/>
      <name val="Tahoma"/>
      <family val="2"/>
    </font>
    <font>
      <b/>
      <sz val="9"/>
      <color indexed="8"/>
      <name val="Tahoma"/>
      <family val="2"/>
    </font>
    <font>
      <u/>
      <sz val="9"/>
      <color indexed="10"/>
      <name val="Tahoma"/>
      <family val="2"/>
    </font>
    <font>
      <b/>
      <i/>
      <strike/>
      <u/>
      <sz val="9"/>
      <name val="Tahoma"/>
      <family val="2"/>
    </font>
    <font>
      <i/>
      <vertAlign val="superscript"/>
      <sz val="8"/>
      <name val="Arial"/>
      <family val="2"/>
    </font>
    <font>
      <b/>
      <sz val="9"/>
      <color indexed="17"/>
      <name val="Tahoma"/>
      <family val="2"/>
    </font>
    <font>
      <sz val="10"/>
      <color indexed="22"/>
      <name val="Tahoma"/>
      <family val="2"/>
    </font>
    <font>
      <i/>
      <vertAlign val="superscript"/>
      <sz val="12"/>
      <name val="Tahoma"/>
      <family val="2"/>
    </font>
    <font>
      <b/>
      <sz val="12"/>
      <name val="Tahoma"/>
      <family val="2"/>
    </font>
    <font>
      <sz val="12"/>
      <name val="Tahoma"/>
      <family val="2"/>
    </font>
    <font>
      <b/>
      <strike/>
      <sz val="12"/>
      <color indexed="10"/>
      <name val="Tahoma"/>
      <family val="2"/>
    </font>
    <font>
      <vertAlign val="superscript"/>
      <sz val="11"/>
      <name val="Tahoma"/>
      <family val="2"/>
    </font>
    <font>
      <b/>
      <sz val="9"/>
      <color theme="1"/>
      <name val="Tahoma"/>
      <family val="2"/>
    </font>
    <font>
      <i/>
      <sz val="9"/>
      <color rgb="FFFF0000"/>
      <name val="Tahoma"/>
      <family val="2"/>
    </font>
    <font>
      <b/>
      <sz val="11"/>
      <color theme="1"/>
      <name val="Calibri"/>
      <family val="2"/>
      <scheme val="minor"/>
    </font>
    <font>
      <i/>
      <vertAlign val="superscript"/>
      <sz val="10"/>
      <name val="Tahoma"/>
      <family val="2"/>
    </font>
    <font>
      <b/>
      <u/>
      <sz val="10"/>
      <name val="Tahoma"/>
      <family val="2"/>
    </font>
    <font>
      <i/>
      <sz val="9"/>
      <name val="Tahoma"/>
      <family val="2"/>
    </font>
    <font>
      <b/>
      <vertAlign val="superscript"/>
      <sz val="12"/>
      <color rgb="FFFF0000"/>
      <name val="Tahoma"/>
      <family val="2"/>
    </font>
    <font>
      <sz val="9"/>
      <color theme="1"/>
      <name val="Arial Narrow"/>
      <family val="2"/>
    </font>
    <font>
      <b/>
      <sz val="9"/>
      <color theme="1"/>
      <name val="Arial Narrow"/>
      <family val="2"/>
    </font>
    <font>
      <b/>
      <sz val="10"/>
      <color theme="1"/>
      <name val="Arial Narrow"/>
      <family val="2"/>
    </font>
    <font>
      <b/>
      <sz val="12"/>
      <color theme="1"/>
      <name val="Arial Narrow"/>
      <family val="2"/>
    </font>
    <font>
      <b/>
      <sz val="11"/>
      <color theme="1"/>
      <name val="Arial Narrow"/>
      <family val="2"/>
    </font>
    <font>
      <b/>
      <sz val="8"/>
      <color theme="1"/>
      <name val="Arial Narrow"/>
      <family val="2"/>
    </font>
    <font>
      <sz val="8"/>
      <color theme="1"/>
      <name val="Arial Narrow"/>
      <family val="2"/>
    </font>
    <font>
      <b/>
      <sz val="14"/>
      <color theme="1"/>
      <name val="Arial Narrow"/>
      <family val="2"/>
    </font>
    <font>
      <sz val="9"/>
      <color indexed="81"/>
      <name val="Tahoma"/>
      <family val="2"/>
    </font>
  </fonts>
  <fills count="18">
    <fill>
      <patternFill patternType="none"/>
    </fill>
    <fill>
      <patternFill patternType="gray125"/>
    </fill>
    <fill>
      <patternFill patternType="solid">
        <fgColor indexed="21"/>
        <bgColor indexed="38"/>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BFBFBF"/>
        <bgColor indexed="64"/>
      </patternFill>
    </fill>
    <fill>
      <patternFill patternType="solid">
        <fgColor rgb="FFD9D9D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s>
  <borders count="54">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bottom style="thin">
        <color indexed="8"/>
      </bottom>
      <diagonal/>
    </border>
    <border>
      <left style="thin">
        <color indexed="8"/>
      </left>
      <right/>
      <top style="medium">
        <color indexed="64"/>
      </top>
      <bottom style="thin">
        <color indexed="8"/>
      </bottom>
      <diagonal/>
    </border>
    <border>
      <left/>
      <right/>
      <top style="thin">
        <color indexed="64"/>
      </top>
      <bottom/>
      <diagonal/>
    </border>
    <border>
      <left/>
      <right/>
      <top/>
      <bottom style="thin">
        <color indexed="64"/>
      </bottom>
      <diagonal/>
    </border>
    <border>
      <left/>
      <right style="thin">
        <color indexed="8"/>
      </right>
      <top style="medium">
        <color indexed="64"/>
      </top>
      <bottom/>
      <diagonal/>
    </border>
    <border>
      <left/>
      <right/>
      <top style="medium">
        <color indexed="64"/>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diagonal/>
    </border>
    <border>
      <left/>
      <right style="hair">
        <color auto="1"/>
      </right>
      <top style="hair">
        <color auto="1"/>
      </top>
      <bottom/>
      <diagonal/>
    </border>
    <border>
      <left/>
      <right/>
      <top/>
      <bottom style="hair">
        <color indexed="64"/>
      </bottom>
      <diagonal/>
    </border>
    <border>
      <left/>
      <right style="hair">
        <color auto="1"/>
      </right>
      <top/>
      <bottom style="hair">
        <color auto="1"/>
      </bottom>
      <diagonal/>
    </border>
  </borders>
  <cellStyleXfs count="4">
    <xf numFmtId="0" fontId="0" fillId="0" borderId="0"/>
    <xf numFmtId="0" fontId="1" fillId="0" borderId="0"/>
    <xf numFmtId="9" fontId="1" fillId="0" borderId="0" applyFont="0" applyFill="0" applyBorder="0" applyAlignment="0" applyProtection="0"/>
    <xf numFmtId="170" fontId="1" fillId="0" borderId="0" applyFont="0" applyFill="0" applyBorder="0" applyAlignment="0" applyProtection="0"/>
  </cellStyleXfs>
  <cellXfs count="413">
    <xf numFmtId="0" fontId="0" fillId="0" borderId="0" xfId="0"/>
    <xf numFmtId="0" fontId="2" fillId="0" borderId="0" xfId="0" applyFont="1" applyAlignment="1"/>
    <xf numFmtId="0" fontId="3" fillId="0" borderId="0" xfId="0" applyFont="1" applyFill="1" applyAlignment="1"/>
    <xf numFmtId="0" fontId="8" fillId="0" borderId="0" xfId="0" applyFont="1" applyFill="1" applyAlignment="1"/>
    <xf numFmtId="0" fontId="7" fillId="0" borderId="0" xfId="0" applyFont="1" applyAlignment="1">
      <alignment horizontal="center" vertical="center" wrapText="1"/>
    </xf>
    <xf numFmtId="0" fontId="2" fillId="0" borderId="0" xfId="0" applyFont="1" applyFill="1" applyAlignment="1"/>
    <xf numFmtId="0" fontId="6" fillId="0" borderId="0" xfId="0" applyFont="1" applyFill="1" applyBorder="1" applyAlignment="1"/>
    <xf numFmtId="0" fontId="7" fillId="0" borderId="2" xfId="0" applyFont="1" applyBorder="1" applyAlignment="1" applyProtection="1">
      <alignment horizontal="center" vertical="center" wrapText="1"/>
      <protection locked="0"/>
    </xf>
    <xf numFmtId="14" fontId="7" fillId="0" borderId="2" xfId="0" applyNumberFormat="1" applyFont="1" applyBorder="1" applyAlignment="1" applyProtection="1">
      <alignment horizontal="center" vertical="center" wrapText="1"/>
      <protection locked="0"/>
    </xf>
    <xf numFmtId="0" fontId="15" fillId="0" borderId="0" xfId="0" applyFont="1" applyBorder="1" applyAlignment="1">
      <alignment horizontal="right" vertical="center"/>
    </xf>
    <xf numFmtId="0" fontId="7" fillId="0" borderId="1" xfId="0" applyFont="1" applyBorder="1" applyAlignment="1"/>
    <xf numFmtId="0" fontId="2" fillId="0" borderId="0" xfId="0" applyFont="1" applyBorder="1" applyAlignment="1"/>
    <xf numFmtId="0" fontId="2" fillId="0" borderId="1" xfId="0" applyFont="1" applyBorder="1" applyAlignment="1"/>
    <xf numFmtId="0" fontId="6" fillId="0" borderId="0" xfId="0" applyFont="1" applyBorder="1" applyAlignment="1">
      <alignment horizontal="center" vertical="center" wrapText="1"/>
    </xf>
    <xf numFmtId="0" fontId="7" fillId="0" borderId="0" xfId="0" applyFont="1" applyBorder="1" applyAlignment="1">
      <alignment horizontal="left" wrapText="1"/>
    </xf>
    <xf numFmtId="0" fontId="2" fillId="0" borderId="0" xfId="0" applyFont="1" applyProtection="1"/>
    <xf numFmtId="0" fontId="18" fillId="0" borderId="0" xfId="0" applyFont="1" applyProtection="1"/>
    <xf numFmtId="0" fontId="2" fillId="0" borderId="0" xfId="0" applyFont="1" applyAlignment="1" applyProtection="1">
      <alignment horizontal="center" vertical="center" wrapText="1"/>
    </xf>
    <xf numFmtId="0" fontId="7" fillId="0" borderId="0" xfId="0" applyFont="1" applyBorder="1" applyAlignment="1" applyProtection="1">
      <alignment horizontal="center"/>
    </xf>
    <xf numFmtId="0" fontId="2" fillId="0" borderId="0" xfId="0" applyFont="1" applyFill="1" applyBorder="1" applyAlignment="1">
      <alignment horizontal="center"/>
    </xf>
    <xf numFmtId="0" fontId="19" fillId="0" borderId="0" xfId="0" applyFont="1" applyBorder="1" applyAlignment="1">
      <alignment horizontal="left" vertical="top" wrapText="1"/>
    </xf>
    <xf numFmtId="0" fontId="5" fillId="0" borderId="0" xfId="0" applyFont="1" applyBorder="1" applyAlignment="1" applyProtection="1">
      <alignment horizontal="left"/>
    </xf>
    <xf numFmtId="0" fontId="2" fillId="0" borderId="0" xfId="0" applyFont="1" applyBorder="1" applyProtection="1"/>
    <xf numFmtId="0" fontId="11" fillId="0" borderId="0" xfId="0" applyFont="1" applyBorder="1" applyAlignment="1"/>
    <xf numFmtId="0" fontId="11" fillId="0" borderId="0" xfId="0" applyNumberFormat="1" applyFont="1" applyBorder="1" applyAlignment="1">
      <alignment horizontal="left" wrapText="1"/>
    </xf>
    <xf numFmtId="0" fontId="0" fillId="0" borderId="0" xfId="0" applyProtection="1"/>
    <xf numFmtId="0" fontId="9"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0" fontId="2" fillId="0" borderId="0" xfId="0" applyFont="1"/>
    <xf numFmtId="0" fontId="3" fillId="0" borderId="0" xfId="0" applyFont="1" applyFill="1"/>
    <xf numFmtId="0" fontId="8" fillId="0" borderId="0" xfId="0" applyFont="1" applyFill="1"/>
    <xf numFmtId="0" fontId="8" fillId="2" borderId="0" xfId="0" applyFont="1" applyFill="1"/>
    <xf numFmtId="0" fontId="21" fillId="0" borderId="0" xfId="0" applyNumberFormat="1" applyFont="1" applyBorder="1" applyAlignment="1">
      <alignment horizontal="left" vertical="top" wrapText="1"/>
    </xf>
    <xf numFmtId="0" fontId="18" fillId="0" borderId="0" xfId="0" applyFont="1"/>
    <xf numFmtId="0" fontId="9" fillId="0" borderId="0" xfId="0" applyFont="1" applyBorder="1" applyAlignment="1">
      <alignment horizontal="center"/>
    </xf>
    <xf numFmtId="0" fontId="2" fillId="0" borderId="0" xfId="0" applyFont="1" applyBorder="1" applyAlignment="1" applyProtection="1">
      <alignment horizontal="center"/>
    </xf>
    <xf numFmtId="0" fontId="5" fillId="5" borderId="0" xfId="0"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vertical="center"/>
    </xf>
    <xf numFmtId="166" fontId="5" fillId="5" borderId="0" xfId="0" applyNumberFormat="1" applyFont="1" applyFill="1" applyBorder="1" applyAlignment="1" applyProtection="1">
      <alignment horizontal="center" vertical="center"/>
    </xf>
    <xf numFmtId="164" fontId="5" fillId="5" borderId="0" xfId="0" applyNumberFormat="1" applyFont="1" applyFill="1" applyBorder="1" applyAlignment="1" applyProtection="1">
      <alignment vertical="center"/>
    </xf>
    <xf numFmtId="0" fontId="9" fillId="0" borderId="0" xfId="0" applyFont="1" applyFill="1" applyBorder="1" applyAlignment="1">
      <alignment horizontal="center"/>
    </xf>
    <xf numFmtId="0" fontId="2" fillId="0" borderId="5" xfId="0" applyFont="1" applyBorder="1" applyAlignment="1"/>
    <xf numFmtId="0" fontId="2" fillId="0" borderId="5" xfId="0" applyFont="1" applyBorder="1" applyProtection="1"/>
    <xf numFmtId="0" fontId="16" fillId="0" borderId="5" xfId="0" applyFont="1" applyFill="1" applyBorder="1" applyAlignment="1">
      <alignment vertical="center" wrapText="1"/>
    </xf>
    <xf numFmtId="0" fontId="23" fillId="0" borderId="0" xfId="0" applyFont="1" applyFill="1" applyProtection="1"/>
    <xf numFmtId="0" fontId="9" fillId="0" borderId="0" xfId="0" applyFont="1" applyFill="1" applyBorder="1" applyAlignment="1" applyProtection="1">
      <alignment horizontal="center" wrapText="1"/>
    </xf>
    <xf numFmtId="0" fontId="7" fillId="0" borderId="0" xfId="0" applyFont="1" applyBorder="1" applyAlignment="1" applyProtection="1">
      <alignment horizontal="left" vertical="center"/>
    </xf>
    <xf numFmtId="0" fontId="7" fillId="0" borderId="0" xfId="0" applyFont="1" applyBorder="1" applyAlignment="1" applyProtection="1">
      <alignment horizontal="left"/>
    </xf>
    <xf numFmtId="165" fontId="7" fillId="0" borderId="0" xfId="0" applyNumberFormat="1" applyFont="1" applyBorder="1" applyProtection="1"/>
    <xf numFmtId="164" fontId="7" fillId="0" borderId="0" xfId="0" applyNumberFormat="1" applyFont="1" applyBorder="1" applyProtection="1"/>
    <xf numFmtId="0" fontId="7" fillId="0" borderId="0" xfId="0" applyNumberFormat="1" applyFont="1" applyBorder="1" applyProtection="1"/>
    <xf numFmtId="0" fontId="24" fillId="0" borderId="0" xfId="0" applyFont="1" applyBorder="1" applyAlignment="1" applyProtection="1">
      <alignment horizontal="left"/>
    </xf>
    <xf numFmtId="0" fontId="2" fillId="0" borderId="0" xfId="0" applyFont="1" applyBorder="1" applyAlignment="1" applyProtection="1"/>
    <xf numFmtId="0" fontId="2" fillId="0" borderId="5" xfId="0" applyFont="1" applyBorder="1" applyAlignment="1" applyProtection="1"/>
    <xf numFmtId="0" fontId="2" fillId="0" borderId="9" xfId="0" applyFont="1" applyBorder="1" applyAlignment="1"/>
    <xf numFmtId="0" fontId="7" fillId="0" borderId="10" xfId="0" applyFont="1" applyBorder="1" applyAlignment="1"/>
    <xf numFmtId="0" fontId="7" fillId="0" borderId="10" xfId="0" applyFont="1" applyBorder="1" applyAlignment="1">
      <alignment horizontal="left" wrapText="1"/>
    </xf>
    <xf numFmtId="0" fontId="2" fillId="0" borderId="10" xfId="0" applyFont="1" applyBorder="1" applyAlignment="1"/>
    <xf numFmtId="0" fontId="2" fillId="0" borderId="11" xfId="0" applyFont="1" applyBorder="1" applyAlignment="1"/>
    <xf numFmtId="0" fontId="25" fillId="0" borderId="0" xfId="0" applyFont="1"/>
    <xf numFmtId="0" fontId="25" fillId="0" borderId="0" xfId="0" applyFont="1" applyAlignment="1"/>
    <xf numFmtId="0" fontId="6"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2" fillId="0" borderId="12" xfId="0" applyFont="1" applyBorder="1" applyAlignment="1"/>
    <xf numFmtId="0" fontId="4" fillId="0" borderId="0" xfId="0" applyFont="1" applyProtection="1"/>
    <xf numFmtId="0" fontId="2" fillId="0" borderId="0" xfId="0" applyFont="1" applyAlignment="1" applyProtection="1">
      <protection locked="0"/>
    </xf>
    <xf numFmtId="0" fontId="0" fillId="0" borderId="0" xfId="0" applyProtection="1">
      <protection locked="0"/>
    </xf>
    <xf numFmtId="0" fontId="9" fillId="0" borderId="0" xfId="0" applyFont="1" applyProtection="1"/>
    <xf numFmtId="166" fontId="27" fillId="0" borderId="0" xfId="0" applyNumberFormat="1" applyFont="1" applyFill="1" applyBorder="1" applyAlignment="1" applyProtection="1">
      <alignment horizontal="center" vertical="center"/>
    </xf>
    <xf numFmtId="0" fontId="28" fillId="0" borderId="0" xfId="0" applyFont="1" applyBorder="1" applyProtection="1"/>
    <xf numFmtId="0" fontId="29" fillId="0" borderId="0"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0" xfId="0" applyFont="1" applyAlignment="1"/>
    <xf numFmtId="0" fontId="7" fillId="0" borderId="0" xfId="0" applyFont="1" applyAlignment="1">
      <alignment vertical="center"/>
    </xf>
    <xf numFmtId="0" fontId="7" fillId="0" borderId="0" xfId="0" applyFont="1" applyProtection="1"/>
    <xf numFmtId="0" fontId="14" fillId="0" borderId="0" xfId="0" applyNumberFormat="1" applyFont="1" applyBorder="1" applyAlignment="1">
      <alignment horizontal="left" vertical="top" wrapText="1"/>
    </xf>
    <xf numFmtId="0" fontId="12" fillId="6" borderId="2" xfId="0" applyFont="1" applyFill="1" applyBorder="1" applyAlignment="1">
      <alignment horizontal="center" vertical="center" wrapText="1"/>
    </xf>
    <xf numFmtId="0" fontId="2" fillId="0" borderId="19" xfId="0" applyFont="1" applyBorder="1" applyProtection="1"/>
    <xf numFmtId="0" fontId="13" fillId="0" borderId="0" xfId="0" applyFont="1" applyFill="1" applyAlignment="1">
      <alignment horizontal="justify" vertical="center"/>
    </xf>
    <xf numFmtId="167" fontId="6" fillId="0" borderId="0" xfId="0" applyNumberFormat="1" applyFont="1" applyFill="1" applyBorder="1" applyAlignment="1" applyProtection="1">
      <alignment horizontal="center" vertical="center" wrapText="1"/>
    </xf>
    <xf numFmtId="0" fontId="12"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7" fillId="0" borderId="0" xfId="0" applyFont="1" applyBorder="1" applyAlignment="1"/>
    <xf numFmtId="0" fontId="22" fillId="0" borderId="0"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7" fillId="0" borderId="10" xfId="0" applyFont="1" applyBorder="1" applyAlignment="1" applyProtection="1"/>
    <xf numFmtId="0" fontId="2" fillId="0" borderId="10" xfId="0" applyFont="1" applyBorder="1" applyAlignment="1" applyProtection="1"/>
    <xf numFmtId="0" fontId="6" fillId="0" borderId="10" xfId="0" applyFont="1" applyBorder="1" applyAlignment="1" applyProtection="1">
      <alignment horizontal="left" vertical="top"/>
    </xf>
    <xf numFmtId="0" fontId="6" fillId="0" borderId="10" xfId="0" applyFont="1" applyBorder="1" applyAlignment="1" applyProtection="1">
      <alignment horizontal="center" vertical="center" wrapText="1"/>
    </xf>
    <xf numFmtId="0" fontId="2" fillId="0" borderId="11" xfId="0" applyFont="1" applyBorder="1" applyAlignment="1" applyProtection="1"/>
    <xf numFmtId="0" fontId="2" fillId="0" borderId="0" xfId="0" applyFont="1" applyBorder="1" applyAlignment="1">
      <alignment horizontal="left"/>
    </xf>
    <xf numFmtId="0" fontId="7" fillId="0" borderId="0" xfId="0" applyFont="1" applyBorder="1" applyAlignment="1" applyProtection="1"/>
    <xf numFmtId="0" fontId="6" fillId="0" borderId="0" xfId="0" applyFont="1" applyBorder="1" applyAlignment="1" applyProtection="1">
      <alignment horizontal="left" vertical="top"/>
    </xf>
    <xf numFmtId="0" fontId="0" fillId="0" borderId="0" xfId="0"/>
    <xf numFmtId="0" fontId="3" fillId="0" borderId="0" xfId="0" applyFont="1" applyFill="1" applyAlignment="1"/>
    <xf numFmtId="0" fontId="8" fillId="0" borderId="0" xfId="0" applyFont="1" applyFill="1" applyAlignment="1"/>
    <xf numFmtId="0" fontId="6" fillId="0" borderId="0" xfId="0" applyFont="1" applyFill="1" applyBorder="1" applyAlignment="1">
      <alignment horizontal="right"/>
    </xf>
    <xf numFmtId="0" fontId="6" fillId="0" borderId="0" xfId="0" applyFont="1" applyFill="1" applyBorder="1" applyAlignment="1"/>
    <xf numFmtId="0" fontId="12" fillId="6" borderId="2" xfId="0" applyFont="1" applyFill="1" applyBorder="1" applyAlignment="1">
      <alignment horizontal="center" vertical="center" wrapText="1"/>
    </xf>
    <xf numFmtId="0" fontId="2" fillId="0" borderId="5" xfId="0" applyFont="1" applyBorder="1" applyAlignment="1" applyProtection="1"/>
    <xf numFmtId="0" fontId="30" fillId="0" borderId="0" xfId="0" applyFont="1" applyAlignment="1">
      <alignment vertical="center"/>
    </xf>
    <xf numFmtId="0" fontId="12" fillId="0" borderId="2"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167" fontId="7" fillId="9" borderId="2" xfId="0" applyNumberFormat="1" applyFont="1" applyFill="1" applyBorder="1" applyAlignment="1" applyProtection="1">
      <alignment horizontal="center" vertical="center" wrapText="1"/>
    </xf>
    <xf numFmtId="0" fontId="12" fillId="8" borderId="17" xfId="0" applyFont="1" applyFill="1" applyBorder="1" applyAlignment="1">
      <alignment horizontal="left" vertical="center"/>
    </xf>
    <xf numFmtId="167" fontId="12" fillId="8" borderId="2" xfId="0" applyNumberFormat="1" applyFont="1" applyFill="1" applyBorder="1" applyAlignment="1">
      <alignment horizontal="center" vertical="center"/>
    </xf>
    <xf numFmtId="0" fontId="2" fillId="0" borderId="0" xfId="0" applyFont="1" applyBorder="1" applyAlignment="1">
      <alignment horizontal="left"/>
    </xf>
    <xf numFmtId="0" fontId="11" fillId="0" borderId="0" xfId="0" applyFont="1" applyBorder="1" applyAlignment="1">
      <alignment horizontal="left" vertical="top" wrapText="1"/>
    </xf>
    <xf numFmtId="4" fontId="7" fillId="0" borderId="2" xfId="0" applyNumberFormat="1" applyFont="1" applyBorder="1" applyAlignment="1" applyProtection="1">
      <alignment horizontal="center" vertical="center" wrapText="1"/>
      <protection locked="0"/>
    </xf>
    <xf numFmtId="0" fontId="7" fillId="0" borderId="0" xfId="0" applyFont="1" applyBorder="1" applyAlignment="1">
      <alignment horizontal="right"/>
    </xf>
    <xf numFmtId="0" fontId="2" fillId="0" borderId="0" xfId="0" applyFont="1" applyAlignment="1">
      <alignment vertical="center"/>
    </xf>
    <xf numFmtId="0" fontId="7" fillId="0" borderId="10" xfId="0" applyFont="1" applyBorder="1" applyAlignment="1">
      <alignment horizontal="right"/>
    </xf>
    <xf numFmtId="7" fontId="12" fillId="7" borderId="13" xfId="0" applyNumberFormat="1" applyFont="1" applyFill="1" applyBorder="1" applyAlignment="1">
      <alignment horizontal="center" vertical="center"/>
    </xf>
    <xf numFmtId="7" fontId="12" fillId="7" borderId="2" xfId="0" applyNumberFormat="1" applyFont="1" applyFill="1" applyBorder="1" applyAlignment="1">
      <alignment horizontal="center" vertical="center"/>
    </xf>
    <xf numFmtId="7" fontId="12" fillId="7" borderId="17" xfId="0" applyNumberFormat="1" applyFont="1" applyFill="1" applyBorder="1" applyAlignment="1">
      <alignment horizontal="center" vertical="center"/>
    </xf>
    <xf numFmtId="0" fontId="12" fillId="7" borderId="2"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14" fontId="7" fillId="0" borderId="24" xfId="0" applyNumberFormat="1" applyFont="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0" fillId="0" borderId="21" xfId="0" applyBorder="1" applyAlignment="1">
      <alignment horizontal="center" vertical="center"/>
    </xf>
    <xf numFmtId="0" fontId="7" fillId="0" borderId="10" xfId="0" applyFont="1" applyBorder="1" applyAlignment="1">
      <alignment horizontal="right" vertical="center"/>
    </xf>
    <xf numFmtId="0" fontId="7" fillId="0" borderId="10" xfId="0" applyFont="1" applyBorder="1" applyAlignment="1">
      <alignment horizontal="right" vertical="center" wrapText="1"/>
    </xf>
    <xf numFmtId="0" fontId="2" fillId="0" borderId="0" xfId="0" applyFont="1" applyBorder="1" applyAlignment="1">
      <alignment horizontal="left"/>
    </xf>
    <xf numFmtId="0" fontId="0" fillId="0" borderId="0" xfId="0" applyAlignment="1">
      <alignment vertical="center"/>
    </xf>
    <xf numFmtId="0" fontId="0" fillId="0" borderId="0" xfId="0" applyAlignment="1">
      <alignment horizontal="center" vertical="center"/>
    </xf>
    <xf numFmtId="0" fontId="12" fillId="7" borderId="24" xfId="0" applyFont="1" applyFill="1" applyBorder="1" applyAlignment="1">
      <alignment horizontal="center" vertical="center" wrapText="1"/>
    </xf>
    <xf numFmtId="0" fontId="9" fillId="7" borderId="21" xfId="0" applyFont="1" applyFill="1" applyBorder="1" applyAlignment="1" applyProtection="1">
      <alignment horizontal="center" vertical="center"/>
      <protection locked="0"/>
    </xf>
    <xf numFmtId="0" fontId="9" fillId="7" borderId="22" xfId="0" applyFont="1" applyFill="1" applyBorder="1" applyAlignment="1" applyProtection="1">
      <alignment horizontal="center" vertical="center"/>
      <protection locked="0"/>
    </xf>
    <xf numFmtId="0" fontId="12" fillId="7" borderId="21" xfId="0" applyFont="1" applyFill="1" applyBorder="1" applyAlignment="1">
      <alignment horizontal="center" vertical="center" wrapText="1"/>
    </xf>
    <xf numFmtId="0" fontId="12" fillId="6" borderId="21" xfId="0" applyFont="1" applyFill="1" applyBorder="1" applyAlignment="1">
      <alignment horizontal="center" vertical="center" wrapText="1"/>
    </xf>
    <xf numFmtId="2" fontId="33" fillId="7" borderId="21" xfId="0" applyNumberFormat="1" applyFont="1" applyFill="1" applyBorder="1" applyAlignment="1">
      <alignment vertical="center"/>
    </xf>
    <xf numFmtId="0" fontId="2" fillId="0" borderId="0" xfId="0" applyFont="1" applyAlignment="1" applyProtection="1">
      <alignment vertical="center"/>
    </xf>
    <xf numFmtId="0" fontId="9" fillId="0" borderId="0" xfId="0" applyFont="1" applyAlignment="1" applyProtection="1">
      <alignment vertical="center"/>
    </xf>
    <xf numFmtId="0" fontId="24" fillId="0" borderId="0" xfId="0" applyFont="1" applyBorder="1" applyAlignment="1" applyProtection="1">
      <alignment horizontal="left" vertical="center"/>
    </xf>
    <xf numFmtId="165" fontId="7"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164" fontId="7" fillId="0" borderId="0" xfId="0" applyNumberFormat="1" applyFont="1" applyBorder="1" applyAlignment="1" applyProtection="1">
      <alignment vertical="center"/>
    </xf>
    <xf numFmtId="166" fontId="27" fillId="0" borderId="0" xfId="0" applyNumberFormat="1" applyFont="1" applyFill="1" applyBorder="1" applyAlignment="1" applyProtection="1">
      <alignment vertical="center"/>
    </xf>
    <xf numFmtId="0" fontId="33" fillId="0" borderId="0" xfId="0" applyFont="1" applyAlignment="1">
      <alignment horizontal="center" vertical="center"/>
    </xf>
    <xf numFmtId="0" fontId="33" fillId="7" borderId="21" xfId="0" applyFont="1" applyFill="1" applyBorder="1" applyAlignment="1">
      <alignment horizontal="center" vertical="center" wrapText="1"/>
    </xf>
    <xf numFmtId="44" fontId="33" fillId="7" borderId="21" xfId="0" applyNumberFormat="1" applyFont="1" applyFill="1" applyBorder="1" applyAlignment="1">
      <alignment vertical="center"/>
    </xf>
    <xf numFmtId="0" fontId="7" fillId="7" borderId="21" xfId="0" applyFont="1" applyFill="1" applyBorder="1" applyAlignment="1">
      <alignment horizontal="center" vertical="center"/>
    </xf>
    <xf numFmtId="14" fontId="7" fillId="0" borderId="21" xfId="0" applyNumberFormat="1" applyFont="1" applyBorder="1" applyAlignment="1">
      <alignment horizontal="center" vertical="center"/>
    </xf>
    <xf numFmtId="168" fontId="7" fillId="0" borderId="21" xfId="0" applyNumberFormat="1" applyFont="1" applyFill="1" applyBorder="1" applyAlignment="1">
      <alignment horizontal="center" vertical="center"/>
    </xf>
    <xf numFmtId="168" fontId="7" fillId="7" borderId="21" xfId="0" applyNumberFormat="1" applyFont="1" applyFill="1" applyBorder="1" applyAlignment="1">
      <alignment horizontal="center" vertical="center"/>
    </xf>
    <xf numFmtId="0" fontId="7" fillId="0" borderId="21" xfId="0"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Border="1" applyAlignment="1">
      <alignment horizontal="center" wrapText="1"/>
    </xf>
    <xf numFmtId="2" fontId="7" fillId="0" borderId="21" xfId="0" applyNumberFormat="1" applyFont="1" applyFill="1" applyBorder="1" applyAlignment="1">
      <alignment horizontal="center" vertical="center"/>
    </xf>
    <xf numFmtId="2" fontId="7" fillId="7" borderId="21" xfId="0" applyNumberFormat="1" applyFont="1" applyFill="1" applyBorder="1" applyAlignment="1">
      <alignment horizontal="center" vertical="center"/>
    </xf>
    <xf numFmtId="14" fontId="0" fillId="0" borderId="21" xfId="0" applyNumberFormat="1" applyBorder="1" applyAlignment="1">
      <alignment horizontal="center" vertical="center"/>
    </xf>
    <xf numFmtId="168" fontId="0" fillId="0" borderId="21" xfId="0" applyNumberFormat="1" applyFill="1" applyBorder="1" applyAlignment="1">
      <alignment horizontal="center" vertical="center"/>
    </xf>
    <xf numFmtId="0" fontId="0" fillId="7" borderId="21" xfId="0" applyFill="1" applyBorder="1" applyAlignment="1">
      <alignment vertical="center"/>
    </xf>
    <xf numFmtId="0" fontId="7" fillId="0" borderId="21" xfId="0" applyFont="1" applyBorder="1" applyAlignment="1">
      <alignment vertical="center"/>
    </xf>
    <xf numFmtId="0" fontId="12" fillId="6" borderId="21" xfId="0" applyFont="1" applyFill="1" applyBorder="1" applyAlignment="1" applyProtection="1">
      <alignment horizontal="center" vertical="center" wrapText="1"/>
    </xf>
    <xf numFmtId="0" fontId="20" fillId="6" borderId="21" xfId="0" applyFont="1" applyFill="1" applyBorder="1" applyAlignment="1" applyProtection="1">
      <alignment horizontal="center" vertical="center" wrapText="1"/>
    </xf>
    <xf numFmtId="0" fontId="20" fillId="6" borderId="21" xfId="0" applyFont="1" applyFill="1" applyBorder="1" applyAlignment="1">
      <alignment horizontal="center" vertical="center" wrapText="1"/>
    </xf>
    <xf numFmtId="169" fontId="12" fillId="7" borderId="21" xfId="0" applyNumberFormat="1" applyFont="1" applyFill="1" applyBorder="1" applyAlignment="1">
      <alignment horizontal="center" vertical="center"/>
    </xf>
    <xf numFmtId="0" fontId="12" fillId="7" borderId="21" xfId="0" applyFont="1" applyFill="1" applyBorder="1" applyAlignment="1" applyProtection="1">
      <alignment horizontal="center" vertical="center" wrapText="1"/>
    </xf>
    <xf numFmtId="0" fontId="6" fillId="0" borderId="9" xfId="0" applyFont="1" applyBorder="1" applyAlignment="1">
      <alignment horizontal="center" vertical="center" wrapText="1"/>
    </xf>
    <xf numFmtId="0" fontId="2" fillId="0" borderId="9" xfId="0" applyFont="1" applyBorder="1" applyAlignment="1">
      <alignment horizontal="left"/>
    </xf>
    <xf numFmtId="0" fontId="0" fillId="7" borderId="21" xfId="0" applyFill="1" applyBorder="1" applyProtection="1"/>
    <xf numFmtId="0" fontId="7" fillId="0" borderId="21" xfId="0" applyFont="1" applyBorder="1" applyProtection="1"/>
    <xf numFmtId="0" fontId="7" fillId="0" borderId="21" xfId="0" applyFont="1" applyBorder="1" applyAlignment="1">
      <alignment horizontal="left" wrapText="1"/>
    </xf>
    <xf numFmtId="0" fontId="7" fillId="7" borderId="21" xfId="0" applyFont="1" applyFill="1" applyBorder="1" applyAlignment="1">
      <alignment horizontal="left" wrapText="1"/>
    </xf>
    <xf numFmtId="0" fontId="13" fillId="0" borderId="0" xfId="0" applyFont="1" applyFill="1" applyBorder="1" applyAlignment="1">
      <alignment horizontal="justify" vertical="center"/>
    </xf>
    <xf numFmtId="0" fontId="2" fillId="0" borderId="0" xfId="0" applyFont="1" applyFill="1" applyBorder="1" applyAlignment="1"/>
    <xf numFmtId="0" fontId="10" fillId="0" borderId="0" xfId="0" applyFont="1" applyFill="1" applyBorder="1" applyProtection="1"/>
    <xf numFmtId="0" fontId="2" fillId="0" borderId="0" xfId="0" applyFont="1" applyBorder="1" applyAlignment="1">
      <alignment horizontal="center" vertical="center" wrapText="1"/>
    </xf>
    <xf numFmtId="0" fontId="25" fillId="0" borderId="0" xfId="0" applyFont="1" applyBorder="1" applyAlignment="1"/>
    <xf numFmtId="0" fontId="2" fillId="0" borderId="0" xfId="0" applyFont="1" applyBorder="1" applyAlignment="1">
      <alignment vertical="center"/>
    </xf>
    <xf numFmtId="0" fontId="25" fillId="0" borderId="0" xfId="0" applyFont="1" applyBorder="1" applyAlignment="1">
      <alignment vertical="center"/>
    </xf>
    <xf numFmtId="0" fontId="6" fillId="0" borderId="10" xfId="0" applyFont="1" applyFill="1" applyBorder="1" applyAlignment="1" applyProtection="1">
      <alignment horizontal="right" vertical="center" wrapText="1"/>
      <protection locked="0"/>
    </xf>
    <xf numFmtId="0" fontId="2" fillId="0" borderId="10" xfId="0" applyFont="1" applyBorder="1" applyAlignment="1" applyProtection="1">
      <alignment horizontal="right"/>
    </xf>
    <xf numFmtId="0" fontId="7" fillId="0" borderId="0" xfId="0" applyFont="1" applyBorder="1" applyAlignment="1">
      <alignment wrapText="1"/>
    </xf>
    <xf numFmtId="0" fontId="2" fillId="0" borderId="0" xfId="0" applyFont="1" applyBorder="1" applyAlignment="1">
      <alignment vertical="center" wrapText="1"/>
    </xf>
    <xf numFmtId="49"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49" fontId="7" fillId="0" borderId="24" xfId="0" applyNumberFormat="1"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0" fillId="0" borderId="0" xfId="0" applyAlignment="1"/>
    <xf numFmtId="167" fontId="7" fillId="0" borderId="2"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protection locked="0"/>
    </xf>
    <xf numFmtId="0" fontId="20" fillId="7" borderId="21" xfId="0" applyFont="1" applyFill="1" applyBorder="1" applyAlignment="1">
      <alignment horizontal="center" vertical="center" wrapText="1"/>
    </xf>
    <xf numFmtId="4" fontId="7" fillId="7" borderId="2" xfId="0" applyNumberFormat="1"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1" fillId="0" borderId="0" xfId="0" applyFont="1" applyFill="1" applyAlignment="1">
      <alignment horizontal="right" vertical="center"/>
    </xf>
    <xf numFmtId="0" fontId="6" fillId="0" borderId="0" xfId="0" applyFont="1" applyFill="1" applyBorder="1" applyAlignment="1">
      <alignment vertical="center"/>
    </xf>
    <xf numFmtId="0" fontId="5" fillId="6" borderId="21" xfId="0" applyFont="1" applyFill="1" applyBorder="1" applyAlignment="1" applyProtection="1">
      <alignment horizontal="center" vertical="center" wrapText="1"/>
    </xf>
    <xf numFmtId="164" fontId="7" fillId="0" borderId="21" xfId="0" applyNumberFormat="1" applyFont="1" applyBorder="1" applyProtection="1"/>
    <xf numFmtId="164" fontId="7" fillId="7" borderId="21" xfId="0" applyNumberFormat="1" applyFont="1" applyFill="1" applyBorder="1" applyProtection="1"/>
    <xf numFmtId="0" fontId="31" fillId="7" borderId="21" xfId="0" applyFont="1" applyFill="1" applyBorder="1" applyAlignment="1">
      <alignment horizontal="center" vertical="center" wrapText="1"/>
    </xf>
    <xf numFmtId="0" fontId="6" fillId="0" borderId="19" xfId="0" applyFont="1" applyFill="1" applyBorder="1" applyAlignment="1"/>
    <xf numFmtId="0" fontId="38" fillId="0" borderId="0" xfId="1" applyFont="1" applyAlignment="1">
      <alignment vertical="center" wrapText="1"/>
    </xf>
    <xf numFmtId="0" fontId="39" fillId="0" borderId="0" xfId="1" applyFont="1" applyAlignment="1">
      <alignment vertical="center" wrapText="1"/>
    </xf>
    <xf numFmtId="0" fontId="40" fillId="0" borderId="0" xfId="1" applyFont="1" applyAlignment="1">
      <alignment horizontal="left" vertical="center" wrapText="1"/>
    </xf>
    <xf numFmtId="0" fontId="38" fillId="0" borderId="0" xfId="1" applyFont="1" applyAlignment="1">
      <alignment horizontal="center" vertical="center" wrapText="1"/>
    </xf>
    <xf numFmtId="0" fontId="41" fillId="0" borderId="0" xfId="1" applyFont="1" applyAlignment="1">
      <alignment vertical="center"/>
    </xf>
    <xf numFmtId="0" fontId="38" fillId="0" borderId="0" xfId="1" applyFont="1" applyAlignment="1">
      <alignment horizontal="left" vertical="center" wrapText="1"/>
    </xf>
    <xf numFmtId="0" fontId="39" fillId="0" borderId="0" xfId="1" applyFont="1" applyAlignment="1">
      <alignment vertical="center"/>
    </xf>
    <xf numFmtId="0" fontId="42" fillId="0" borderId="0" xfId="1" applyFont="1" applyAlignment="1">
      <alignment vertical="center"/>
    </xf>
    <xf numFmtId="0" fontId="39" fillId="0" borderId="0" xfId="1" applyFont="1" applyAlignment="1">
      <alignment horizontal="center" vertical="center" wrapText="1"/>
    </xf>
    <xf numFmtId="0" fontId="39" fillId="10" borderId="22" xfId="1" applyFont="1" applyFill="1" applyBorder="1" applyAlignment="1">
      <alignment vertical="center" wrapText="1"/>
    </xf>
    <xf numFmtId="0" fontId="39" fillId="12" borderId="21" xfId="1" applyFont="1" applyFill="1" applyBorder="1" applyAlignment="1">
      <alignment horizontal="center" vertical="center" wrapText="1"/>
    </xf>
    <xf numFmtId="0" fontId="39" fillId="10" borderId="42" xfId="1" applyFont="1" applyFill="1" applyBorder="1" applyAlignment="1">
      <alignment horizontal="center" vertical="center" wrapText="1"/>
    </xf>
    <xf numFmtId="0" fontId="43" fillId="10" borderId="33" xfId="1" applyFont="1" applyFill="1" applyBorder="1" applyAlignment="1">
      <alignment horizontal="center" vertical="center" wrapText="1"/>
    </xf>
    <xf numFmtId="10" fontId="43" fillId="10" borderId="21" xfId="2" applyNumberFormat="1" applyFont="1" applyFill="1" applyBorder="1" applyAlignment="1">
      <alignment horizontal="center" vertical="center" wrapText="1"/>
    </xf>
    <xf numFmtId="0" fontId="43" fillId="11" borderId="21" xfId="1" applyFont="1" applyFill="1" applyBorder="1" applyAlignment="1">
      <alignment horizontal="center" vertical="center" wrapText="1"/>
    </xf>
    <xf numFmtId="0" fontId="39" fillId="0" borderId="21" xfId="1" applyFont="1" applyBorder="1" applyAlignment="1">
      <alignment horizontal="center" vertical="center" wrapText="1"/>
    </xf>
    <xf numFmtId="0" fontId="38" fillId="10" borderId="42" xfId="1" applyFont="1" applyFill="1" applyBorder="1" applyAlignment="1">
      <alignment vertical="center" wrapText="1"/>
    </xf>
    <xf numFmtId="167" fontId="38" fillId="9" borderId="21" xfId="3" applyNumberFormat="1" applyFont="1" applyFill="1" applyBorder="1" applyAlignment="1">
      <alignment vertical="center" wrapText="1"/>
    </xf>
    <xf numFmtId="10" fontId="38" fillId="10" borderId="21" xfId="2" applyNumberFormat="1" applyFont="1" applyFill="1" applyBorder="1" applyAlignment="1">
      <alignment horizontal="center" vertical="center" wrapText="1"/>
    </xf>
    <xf numFmtId="167" fontId="38" fillId="9" borderId="33" xfId="3" applyNumberFormat="1" applyFont="1" applyFill="1" applyBorder="1" applyAlignment="1">
      <alignment vertical="center" wrapText="1"/>
    </xf>
    <xf numFmtId="10" fontId="38" fillId="11" borderId="21" xfId="2" applyNumberFormat="1" applyFont="1" applyFill="1" applyBorder="1" applyAlignment="1">
      <alignment horizontal="center" vertical="center" wrapText="1"/>
    </xf>
    <xf numFmtId="10" fontId="39" fillId="12" borderId="21" xfId="1" applyNumberFormat="1" applyFont="1" applyFill="1" applyBorder="1" applyAlignment="1">
      <alignment horizontal="center" vertical="center" wrapText="1"/>
    </xf>
    <xf numFmtId="0" fontId="38" fillId="10" borderId="21" xfId="1" applyFont="1" applyFill="1" applyBorder="1" applyAlignment="1">
      <alignment vertical="center" wrapText="1"/>
    </xf>
    <xf numFmtId="167" fontId="44" fillId="9" borderId="21" xfId="3" applyNumberFormat="1" applyFont="1" applyFill="1" applyBorder="1" applyAlignment="1">
      <alignment vertical="center" wrapText="1"/>
    </xf>
    <xf numFmtId="0" fontId="38" fillId="9" borderId="21" xfId="1" applyFont="1" applyFill="1" applyBorder="1" applyAlignment="1">
      <alignment vertical="center" wrapText="1"/>
    </xf>
    <xf numFmtId="0" fontId="38" fillId="10" borderId="21" xfId="1" applyFont="1" applyFill="1" applyBorder="1" applyAlignment="1">
      <alignment horizontal="left" vertical="center" wrapText="1"/>
    </xf>
    <xf numFmtId="0" fontId="39" fillId="0" borderId="21" xfId="1" applyFont="1" applyBorder="1" applyAlignment="1">
      <alignment horizontal="center" vertical="center"/>
    </xf>
    <xf numFmtId="167" fontId="38" fillId="9" borderId="21" xfId="1" applyNumberFormat="1" applyFont="1" applyFill="1" applyBorder="1" applyAlignment="1">
      <alignment horizontal="right" vertical="center" wrapText="1"/>
    </xf>
    <xf numFmtId="0" fontId="38" fillId="10" borderId="21" xfId="1" applyFont="1" applyFill="1" applyBorder="1" applyAlignment="1">
      <alignment horizontal="right" vertical="center" wrapText="1"/>
    </xf>
    <xf numFmtId="0" fontId="40" fillId="10" borderId="21" xfId="1" applyFont="1" applyFill="1" applyBorder="1" applyAlignment="1">
      <alignment vertical="center" wrapText="1"/>
    </xf>
    <xf numFmtId="167" fontId="40" fillId="10" borderId="21" xfId="1" applyNumberFormat="1" applyFont="1" applyFill="1" applyBorder="1" applyAlignment="1">
      <alignment horizontal="right" vertical="center" wrapText="1"/>
    </xf>
    <xf numFmtId="10" fontId="39" fillId="10" borderId="21" xfId="2" applyNumberFormat="1" applyFont="1" applyFill="1" applyBorder="1" applyAlignment="1">
      <alignment horizontal="center" vertical="center" wrapText="1"/>
    </xf>
    <xf numFmtId="167" fontId="40" fillId="11" borderId="21" xfId="1" applyNumberFormat="1" applyFont="1" applyFill="1" applyBorder="1" applyAlignment="1">
      <alignment horizontal="right" vertical="center" wrapText="1"/>
    </xf>
    <xf numFmtId="10" fontId="39" fillId="11" borderId="21" xfId="2" applyNumberFormat="1" applyFont="1" applyFill="1" applyBorder="1" applyAlignment="1">
      <alignment horizontal="center" vertical="center" wrapText="1"/>
    </xf>
    <xf numFmtId="0" fontId="38" fillId="0" borderId="0" xfId="1" applyFont="1" applyAlignment="1">
      <alignment horizontal="center" vertical="center"/>
    </xf>
    <xf numFmtId="9" fontId="39" fillId="0" borderId="0" xfId="2" applyFont="1" applyBorder="1" applyAlignment="1">
      <alignment vertical="center" wrapText="1"/>
    </xf>
    <xf numFmtId="0" fontId="40" fillId="0" borderId="0" xfId="1" applyFont="1" applyAlignment="1">
      <alignment vertical="center"/>
    </xf>
    <xf numFmtId="0" fontId="38" fillId="0" borderId="0" xfId="1" applyFont="1" applyAlignment="1">
      <alignment vertical="center"/>
    </xf>
    <xf numFmtId="0" fontId="39" fillId="13" borderId="21" xfId="1" applyFont="1" applyFill="1" applyBorder="1" applyAlignment="1">
      <alignment horizontal="left" vertical="center" wrapText="1"/>
    </xf>
    <xf numFmtId="0" fontId="39" fillId="13" borderId="21" xfId="1" applyFont="1" applyFill="1" applyBorder="1" applyAlignment="1">
      <alignment horizontal="center" vertical="center" wrapText="1"/>
    </xf>
    <xf numFmtId="0" fontId="39" fillId="13" borderId="0" xfId="1" applyFont="1" applyFill="1" applyAlignment="1">
      <alignment horizontal="center" vertical="center" wrapText="1"/>
    </xf>
    <xf numFmtId="0" fontId="39" fillId="14" borderId="21" xfId="1" applyFont="1" applyFill="1" applyBorder="1" applyAlignment="1">
      <alignment horizontal="center" vertical="center" wrapText="1"/>
    </xf>
    <xf numFmtId="0" fontId="43" fillId="14" borderId="21" xfId="1" applyFont="1" applyFill="1" applyBorder="1" applyAlignment="1">
      <alignment horizontal="center" vertical="center" wrapText="1"/>
    </xf>
    <xf numFmtId="0" fontId="39" fillId="14" borderId="21" xfId="1" applyFont="1" applyFill="1" applyBorder="1" applyAlignment="1">
      <alignment horizontal="left" vertical="center" wrapText="1"/>
    </xf>
    <xf numFmtId="0" fontId="39" fillId="14" borderId="21" xfId="1" applyFont="1" applyFill="1" applyBorder="1" applyAlignment="1">
      <alignment horizontal="right" vertical="center" wrapText="1"/>
    </xf>
    <xf numFmtId="0" fontId="39" fillId="14" borderId="0" xfId="1" applyFont="1" applyFill="1" applyAlignment="1">
      <alignment horizontal="center" vertical="center" wrapText="1"/>
    </xf>
    <xf numFmtId="0" fontId="39" fillId="0" borderId="33" xfId="1" applyFont="1" applyBorder="1" applyAlignment="1">
      <alignment horizontal="center" vertical="center" wrapText="1"/>
    </xf>
    <xf numFmtId="0" fontId="38" fillId="0" borderId="21" xfId="1" applyFont="1" applyBorder="1" applyAlignment="1">
      <alignment vertical="center" wrapText="1"/>
    </xf>
    <xf numFmtId="167" fontId="44" fillId="0" borderId="21" xfId="3" applyNumberFormat="1" applyFont="1" applyBorder="1" applyAlignment="1">
      <alignment vertical="center" wrapText="1"/>
    </xf>
    <xf numFmtId="0" fontId="38" fillId="0" borderId="21" xfId="1" applyFont="1" applyBorder="1" applyAlignment="1">
      <alignment horizontal="left" vertical="center" wrapText="1"/>
    </xf>
    <xf numFmtId="167" fontId="38" fillId="0" borderId="21" xfId="1" applyNumberFormat="1" applyFont="1" applyBorder="1" applyAlignment="1">
      <alignment horizontal="right" vertical="center" wrapText="1"/>
    </xf>
    <xf numFmtId="171" fontId="38" fillId="0" borderId="21" xfId="2" applyNumberFormat="1" applyFont="1" applyBorder="1" applyAlignment="1">
      <alignment horizontal="center" vertical="center" wrapText="1"/>
    </xf>
    <xf numFmtId="171" fontId="38" fillId="0" borderId="0" xfId="2" applyNumberFormat="1" applyFont="1" applyBorder="1" applyAlignment="1">
      <alignment horizontal="center" vertical="center" wrapText="1"/>
    </xf>
    <xf numFmtId="0" fontId="39" fillId="7" borderId="21" xfId="1" applyFont="1" applyFill="1" applyBorder="1" applyAlignment="1">
      <alignment horizontal="left" vertical="center" wrapText="1"/>
    </xf>
    <xf numFmtId="167" fontId="39" fillId="7" borderId="21" xfId="1" applyNumberFormat="1" applyFont="1" applyFill="1" applyBorder="1" applyAlignment="1">
      <alignment horizontal="right" vertical="center" wrapText="1"/>
    </xf>
    <xf numFmtId="0" fontId="39" fillId="0" borderId="33" xfId="1" applyFont="1" applyBorder="1" applyAlignment="1">
      <alignment horizontal="center" vertical="center"/>
    </xf>
    <xf numFmtId="0" fontId="38" fillId="15" borderId="21" xfId="1" applyFont="1" applyFill="1" applyBorder="1" applyAlignment="1">
      <alignment horizontal="left" vertical="center" wrapText="1"/>
    </xf>
    <xf numFmtId="0" fontId="38" fillId="15" borderId="21" xfId="1" applyFont="1" applyFill="1" applyBorder="1" applyAlignment="1">
      <alignment vertical="center" wrapText="1"/>
    </xf>
    <xf numFmtId="171" fontId="38" fillId="15" borderId="21" xfId="2" applyNumberFormat="1" applyFont="1" applyFill="1" applyBorder="1" applyAlignment="1">
      <alignment horizontal="center" vertical="center" wrapText="1"/>
    </xf>
    <xf numFmtId="0" fontId="38" fillId="0" borderId="33" xfId="1" applyFont="1" applyBorder="1" applyAlignment="1">
      <alignment vertical="center"/>
    </xf>
    <xf numFmtId="0" fontId="38" fillId="0" borderId="21" xfId="1" applyFont="1" applyBorder="1" applyAlignment="1">
      <alignment horizontal="right" vertical="center" wrapText="1"/>
    </xf>
    <xf numFmtId="0" fontId="38" fillId="16" borderId="21" xfId="1" applyFont="1" applyFill="1" applyBorder="1" applyAlignment="1">
      <alignment horizontal="left" vertical="center" wrapText="1"/>
    </xf>
    <xf numFmtId="0" fontId="38" fillId="16" borderId="21" xfId="1" applyFont="1" applyFill="1" applyBorder="1" applyAlignment="1">
      <alignment vertical="center" wrapText="1"/>
    </xf>
    <xf numFmtId="171" fontId="38" fillId="16" borderId="21" xfId="2" applyNumberFormat="1" applyFont="1" applyFill="1" applyBorder="1" applyAlignment="1">
      <alignment horizontal="center" vertical="center" wrapText="1"/>
    </xf>
    <xf numFmtId="0" fontId="40" fillId="0" borderId="21" xfId="1" applyFont="1" applyBorder="1" applyAlignment="1">
      <alignment vertical="center" wrapText="1"/>
    </xf>
    <xf numFmtId="167" fontId="40" fillId="0" borderId="21" xfId="1" applyNumberFormat="1" applyFont="1" applyBorder="1" applyAlignment="1">
      <alignment horizontal="right" vertical="center" wrapText="1"/>
    </xf>
    <xf numFmtId="167" fontId="40" fillId="0" borderId="21" xfId="1" applyNumberFormat="1" applyFont="1" applyBorder="1" applyAlignment="1">
      <alignment horizontal="left" vertical="center" wrapText="1"/>
    </xf>
    <xf numFmtId="167" fontId="40" fillId="0" borderId="21" xfId="2" applyNumberFormat="1" applyFont="1" applyBorder="1" applyAlignment="1">
      <alignment horizontal="right" vertical="center" wrapText="1"/>
    </xf>
    <xf numFmtId="171" fontId="38" fillId="0" borderId="21" xfId="1" applyNumberFormat="1" applyFont="1" applyBorder="1" applyAlignment="1">
      <alignment horizontal="center" vertical="center" wrapText="1"/>
    </xf>
    <xf numFmtId="171" fontId="38" fillId="0" borderId="0" xfId="1" applyNumberFormat="1" applyFont="1" applyAlignment="1">
      <alignment vertical="center" wrapText="1"/>
    </xf>
    <xf numFmtId="0" fontId="45" fillId="17" borderId="0" xfId="1" applyFont="1" applyFill="1" applyAlignment="1">
      <alignment horizontal="left" vertical="center"/>
    </xf>
    <xf numFmtId="0" fontId="39" fillId="17" borderId="0" xfId="1" applyFont="1" applyFill="1" applyAlignment="1">
      <alignment horizontal="left" vertical="center"/>
    </xf>
    <xf numFmtId="0" fontId="41" fillId="17" borderId="0" xfId="1" applyFont="1" applyFill="1" applyAlignment="1">
      <alignment vertical="center"/>
    </xf>
    <xf numFmtId="0" fontId="38" fillId="17" borderId="0" xfId="1" applyFont="1" applyFill="1" applyAlignment="1">
      <alignment horizontal="center" vertical="center" wrapText="1"/>
    </xf>
    <xf numFmtId="0" fontId="38" fillId="17" borderId="0" xfId="1" applyFont="1" applyFill="1" applyAlignment="1">
      <alignment vertical="center" wrapText="1"/>
    </xf>
    <xf numFmtId="0" fontId="39" fillId="17" borderId="48" xfId="1" applyFont="1" applyFill="1" applyBorder="1" applyAlignment="1">
      <alignment horizontal="left" vertical="center"/>
    </xf>
    <xf numFmtId="167" fontId="39" fillId="17" borderId="21" xfId="1" applyNumberFormat="1" applyFont="1" applyFill="1" applyBorder="1" applyAlignment="1">
      <alignment horizontal="right" vertical="center"/>
    </xf>
    <xf numFmtId="0" fontId="38" fillId="17" borderId="48" xfId="1" applyFont="1" applyFill="1" applyBorder="1" applyAlignment="1">
      <alignment horizontal="center" vertical="center"/>
    </xf>
    <xf numFmtId="0" fontId="38" fillId="17" borderId="49" xfId="1" applyFont="1" applyFill="1" applyBorder="1" applyAlignment="1">
      <alignment vertical="center"/>
    </xf>
    <xf numFmtId="0" fontId="38" fillId="17" borderId="48" xfId="1" applyFont="1" applyFill="1" applyBorder="1" applyAlignment="1">
      <alignment horizontal="center" vertical="center" wrapText="1"/>
    </xf>
    <xf numFmtId="44" fontId="39" fillId="17" borderId="21" xfId="1" applyNumberFormat="1" applyFont="1" applyFill="1" applyBorder="1" applyAlignment="1">
      <alignment horizontal="right" vertical="center"/>
    </xf>
    <xf numFmtId="0" fontId="40" fillId="17" borderId="48" xfId="1" applyFont="1" applyFill="1" applyBorder="1" applyAlignment="1">
      <alignment horizontal="center" vertical="center" wrapText="1"/>
    </xf>
    <xf numFmtId="0" fontId="38" fillId="17" borderId="49" xfId="1" applyFont="1" applyFill="1" applyBorder="1" applyAlignment="1">
      <alignment vertical="center" wrapText="1"/>
    </xf>
    <xf numFmtId="10" fontId="39" fillId="17" borderId="21" xfId="2" applyNumberFormat="1" applyFont="1" applyFill="1" applyBorder="1" applyAlignment="1">
      <alignment horizontal="right" vertical="center"/>
    </xf>
    <xf numFmtId="0" fontId="40" fillId="17" borderId="49" xfId="1" applyFont="1" applyFill="1" applyBorder="1" applyAlignment="1">
      <alignment vertical="center" wrapText="1"/>
    </xf>
    <xf numFmtId="0" fontId="39" fillId="17" borderId="50" xfId="1" applyFont="1" applyFill="1" applyBorder="1" applyAlignment="1">
      <alignment horizontal="left" vertical="center"/>
    </xf>
    <xf numFmtId="10" fontId="39" fillId="17" borderId="22" xfId="1" applyNumberFormat="1" applyFont="1" applyFill="1" applyBorder="1" applyAlignment="1">
      <alignment horizontal="right" vertical="center"/>
    </xf>
    <xf numFmtId="0" fontId="38" fillId="17" borderId="50" xfId="1" applyFont="1" applyFill="1" applyBorder="1" applyAlignment="1">
      <alignment horizontal="center" vertical="center"/>
    </xf>
    <xf numFmtId="0" fontId="38" fillId="17" borderId="51" xfId="1" applyFont="1" applyFill="1" applyBorder="1" applyAlignment="1">
      <alignment vertical="center"/>
    </xf>
    <xf numFmtId="10" fontId="39" fillId="17" borderId="21" xfId="2" applyNumberFormat="1" applyFont="1" applyFill="1" applyBorder="1" applyAlignment="1">
      <alignment horizontal="center" vertical="center"/>
    </xf>
    <xf numFmtId="0" fontId="40" fillId="17" borderId="48" xfId="1" applyFont="1" applyFill="1" applyBorder="1" applyAlignment="1">
      <alignment horizontal="left" vertical="center"/>
    </xf>
    <xf numFmtId="0" fontId="40" fillId="17" borderId="21" xfId="1" applyFont="1" applyFill="1" applyBorder="1" applyAlignment="1">
      <alignment horizontal="left" vertical="center"/>
    </xf>
    <xf numFmtId="167" fontId="39" fillId="17" borderId="52" xfId="3" applyNumberFormat="1" applyFont="1" applyFill="1" applyBorder="1" applyAlignment="1">
      <alignment horizontal="right" vertical="center" wrapText="1"/>
    </xf>
    <xf numFmtId="0" fontId="38" fillId="17" borderId="52" xfId="1" applyFont="1" applyFill="1" applyBorder="1" applyAlignment="1">
      <alignment horizontal="center" vertical="center" wrapText="1"/>
    </xf>
    <xf numFmtId="0" fontId="38" fillId="17" borderId="53" xfId="1" applyFont="1" applyFill="1" applyBorder="1" applyAlignment="1">
      <alignment vertical="center" wrapText="1"/>
    </xf>
    <xf numFmtId="0" fontId="39" fillId="17" borderId="21" xfId="1" applyFont="1" applyFill="1" applyBorder="1" applyAlignment="1">
      <alignment horizontal="left" vertical="center"/>
    </xf>
    <xf numFmtId="167" fontId="39" fillId="17" borderId="48" xfId="1" applyNumberFormat="1" applyFont="1" applyFill="1" applyBorder="1" applyAlignment="1">
      <alignment horizontal="right" vertical="center"/>
    </xf>
    <xf numFmtId="0" fontId="39" fillId="10" borderId="37" xfId="1" applyFont="1" applyFill="1" applyBorder="1" applyAlignment="1">
      <alignment horizontal="center" vertical="center" wrapText="1"/>
    </xf>
    <xf numFmtId="0" fontId="39" fillId="10" borderId="33" xfId="1" applyFont="1" applyFill="1" applyBorder="1" applyAlignment="1">
      <alignment horizontal="center" vertical="center" wrapText="1"/>
    </xf>
    <xf numFmtId="0" fontId="39" fillId="11" borderId="32" xfId="1" applyFont="1" applyFill="1" applyBorder="1" applyAlignment="1">
      <alignment horizontal="center" vertical="center" wrapText="1"/>
    </xf>
    <xf numFmtId="0" fontId="39" fillId="11" borderId="33" xfId="1" applyFont="1" applyFill="1" applyBorder="1" applyAlignment="1">
      <alignment horizontal="center" vertical="center" wrapText="1"/>
    </xf>
    <xf numFmtId="0" fontId="43" fillId="7" borderId="46" xfId="1" applyFont="1" applyFill="1" applyBorder="1" applyAlignment="1">
      <alignment horizontal="center" vertical="center" textRotation="90" wrapText="1"/>
    </xf>
    <xf numFmtId="0" fontId="43" fillId="7" borderId="47" xfId="1" applyFont="1" applyFill="1" applyBorder="1" applyAlignment="1">
      <alignment horizontal="center" vertical="center" textRotation="90" wrapText="1"/>
    </xf>
    <xf numFmtId="0" fontId="39" fillId="13" borderId="32" xfId="1" applyFont="1" applyFill="1" applyBorder="1" applyAlignment="1">
      <alignment horizontal="center" vertical="center" wrapText="1"/>
    </xf>
    <xf numFmtId="0" fontId="39" fillId="13" borderId="33" xfId="1" applyFont="1" applyFill="1" applyBorder="1" applyAlignment="1">
      <alignment horizontal="center" vertical="center" wrapText="1"/>
    </xf>
    <xf numFmtId="167" fontId="39" fillId="17" borderId="21" xfId="1" applyNumberFormat="1" applyFont="1" applyFill="1" applyBorder="1" applyAlignment="1">
      <alignment horizontal="right" vertical="center" wrapText="1"/>
    </xf>
    <xf numFmtId="0" fontId="7" fillId="0" borderId="10" xfId="0" applyFont="1" applyBorder="1" applyAlignment="1">
      <alignment horizontal="right" vertical="center"/>
    </xf>
    <xf numFmtId="0" fontId="7" fillId="0" borderId="0" xfId="0" applyFont="1" applyBorder="1" applyAlignment="1">
      <alignment horizontal="right" vertical="center"/>
    </xf>
    <xf numFmtId="14" fontId="6" fillId="3" borderId="21" xfId="0" applyNumberFormat="1" applyFont="1" applyFill="1" applyBorder="1" applyAlignment="1" applyProtection="1">
      <alignment horizontal="center" vertical="center" wrapText="1"/>
      <protection locked="0"/>
    </xf>
    <xf numFmtId="14" fontId="6" fillId="3" borderId="31" xfId="0" applyNumberFormat="1"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7" fillId="0" borderId="14" xfId="0" applyFont="1" applyBorder="1" applyAlignment="1" applyProtection="1">
      <alignment horizontal="right" vertical="center"/>
    </xf>
    <xf numFmtId="0" fontId="7" fillId="0" borderId="7" xfId="0" applyFont="1" applyBorder="1" applyAlignment="1" applyProtection="1">
      <alignment horizontal="right" vertical="center"/>
    </xf>
    <xf numFmtId="0" fontId="7" fillId="0" borderId="29" xfId="0" applyFont="1" applyBorder="1" applyAlignment="1" applyProtection="1">
      <alignment horizontal="right" vertical="center"/>
    </xf>
    <xf numFmtId="0" fontId="7" fillId="0" borderId="10" xfId="0" applyFont="1" applyBorder="1" applyAlignment="1">
      <alignment horizontal="right" vertical="center" wrapText="1"/>
    </xf>
    <xf numFmtId="0" fontId="7" fillId="0" borderId="0" xfId="0" applyFont="1" applyBorder="1" applyAlignment="1">
      <alignment horizontal="right" vertical="center" wrapText="1"/>
    </xf>
    <xf numFmtId="0" fontId="7" fillId="0" borderId="10"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1" xfId="0" applyFont="1" applyBorder="1" applyAlignment="1" applyProtection="1">
      <alignment horizontal="right" vertical="center" wrapText="1"/>
    </xf>
    <xf numFmtId="14" fontId="2" fillId="3" borderId="26" xfId="0" applyNumberFormat="1" applyFont="1" applyFill="1" applyBorder="1" applyAlignment="1" applyProtection="1">
      <alignment horizontal="center" vertical="center"/>
      <protection locked="0"/>
    </xf>
    <xf numFmtId="14" fontId="2" fillId="3" borderId="30"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15" fillId="0" borderId="14" xfId="0" applyNumberFormat="1" applyFont="1" applyBorder="1" applyAlignment="1">
      <alignment horizontal="center" vertical="center" wrapText="1"/>
    </xf>
    <xf numFmtId="0" fontId="15" fillId="0" borderId="7"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xf>
    <xf numFmtId="0" fontId="12" fillId="7" borderId="21" xfId="0" applyFont="1" applyFill="1" applyBorder="1" applyAlignment="1">
      <alignment horizontal="right" vertical="center"/>
    </xf>
    <xf numFmtId="39" fontId="12" fillId="7" borderId="32" xfId="0" applyNumberFormat="1" applyFont="1" applyFill="1" applyBorder="1" applyAlignment="1">
      <alignment horizontal="center" vertical="center"/>
    </xf>
    <xf numFmtId="39" fontId="12" fillId="7" borderId="33" xfId="0" applyNumberFormat="1"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11" fillId="0" borderId="0" xfId="0" applyFont="1" applyBorder="1" applyAlignment="1">
      <alignment horizontal="center" vertical="center" wrapText="1"/>
    </xf>
    <xf numFmtId="0" fontId="7" fillId="0" borderId="10" xfId="0" applyFont="1" applyBorder="1" applyAlignment="1" applyProtection="1">
      <alignment horizontal="right"/>
    </xf>
    <xf numFmtId="0" fontId="7" fillId="0" borderId="0" xfId="0" applyFont="1" applyBorder="1" applyAlignment="1" applyProtection="1">
      <alignment horizontal="right"/>
    </xf>
    <xf numFmtId="0" fontId="30" fillId="7" borderId="21"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5" fillId="0" borderId="10"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9" xfId="0" applyNumberFormat="1" applyFont="1" applyBorder="1" applyAlignment="1">
      <alignment horizontal="center" vertical="center" wrapText="1"/>
    </xf>
    <xf numFmtId="0" fontId="33" fillId="7" borderId="32" xfId="0" applyFont="1" applyFill="1" applyBorder="1" applyAlignment="1">
      <alignment horizontal="right" vertical="center"/>
    </xf>
    <xf numFmtId="0" fontId="33" fillId="7" borderId="37" xfId="0" applyFont="1" applyFill="1" applyBorder="1" applyAlignment="1">
      <alignment horizontal="right" vertical="center"/>
    </xf>
    <xf numFmtId="0" fontId="33" fillId="7" borderId="33" xfId="0" applyFont="1" applyFill="1" applyBorder="1" applyAlignment="1">
      <alignment horizontal="right" vertical="center"/>
    </xf>
    <xf numFmtId="0" fontId="33" fillId="7" borderId="21" xfId="0" applyFont="1" applyFill="1" applyBorder="1" applyAlignment="1">
      <alignment horizontal="right" vertical="center"/>
    </xf>
    <xf numFmtId="0" fontId="7" fillId="0" borderId="0" xfId="0" applyNumberFormat="1" applyFont="1" applyFill="1" applyBorder="1" applyAlignment="1" applyProtection="1">
      <alignment horizontal="center" vertical="center" wrapText="1"/>
    </xf>
    <xf numFmtId="0" fontId="7" fillId="0" borderId="28" xfId="0" applyNumberFormat="1"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0" fontId="26" fillId="0" borderId="0" xfId="0" applyFont="1" applyFill="1" applyAlignment="1" applyProtection="1">
      <alignment horizontal="center" vertical="center"/>
    </xf>
    <xf numFmtId="0" fontId="3" fillId="2" borderId="34" xfId="0" applyFont="1" applyFill="1" applyBorder="1" applyAlignment="1" applyProtection="1">
      <alignment horizontal="left" vertical="center"/>
    </xf>
    <xf numFmtId="0" fontId="3" fillId="2" borderId="35"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1" fillId="0" borderId="0" xfId="0" applyFont="1" applyFill="1" applyAlignment="1">
      <alignment horizontal="right" vertical="center"/>
    </xf>
    <xf numFmtId="0" fontId="19" fillId="0" borderId="0" xfId="0" applyFont="1" applyBorder="1" applyAlignment="1">
      <alignment horizontal="left" vertical="top" wrapText="1"/>
    </xf>
    <xf numFmtId="0" fontId="2" fillId="0" borderId="0" xfId="0" applyFont="1" applyAlignment="1" applyProtection="1">
      <alignment horizontal="left" vertical="center" wrapText="1"/>
    </xf>
    <xf numFmtId="0" fontId="7" fillId="0" borderId="1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4" fontId="6" fillId="3" borderId="32" xfId="0" applyNumberFormat="1" applyFont="1" applyFill="1" applyBorder="1" applyAlignment="1" applyProtection="1">
      <alignment horizontal="center" vertical="center" wrapText="1"/>
      <protection locked="0"/>
    </xf>
    <xf numFmtId="14" fontId="6" fillId="3" borderId="37" xfId="0" applyNumberFormat="1" applyFont="1" applyFill="1" applyBorder="1" applyAlignment="1" applyProtection="1">
      <alignment horizontal="center" vertical="center" wrapText="1"/>
      <protection locked="0"/>
    </xf>
    <xf numFmtId="14" fontId="6" fillId="3" borderId="38" xfId="0" applyNumberFormat="1"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0" fillId="7" borderId="21" xfId="0" applyFill="1" applyBorder="1" applyAlignment="1">
      <alignment horizontal="center" vertical="center"/>
    </xf>
    <xf numFmtId="0" fontId="3" fillId="2" borderId="34" xfId="0" applyFont="1" applyFill="1" applyBorder="1" applyAlignment="1" applyProtection="1">
      <alignment horizontal="left" vertical="center" wrapText="1"/>
    </xf>
    <xf numFmtId="0" fontId="3" fillId="2" borderId="35" xfId="0" applyFont="1" applyFill="1" applyBorder="1" applyAlignment="1" applyProtection="1">
      <alignment horizontal="left" vertical="center" wrapText="1"/>
    </xf>
    <xf numFmtId="0" fontId="3" fillId="2" borderId="36" xfId="0" applyFont="1" applyFill="1" applyBorder="1" applyAlignment="1" applyProtection="1">
      <alignment horizontal="left" vertical="center" wrapText="1"/>
    </xf>
    <xf numFmtId="0" fontId="3" fillId="0" borderId="0" xfId="0" applyFont="1" applyFill="1" applyBorder="1" applyAlignment="1" applyProtection="1">
      <alignment horizontal="left" wrapText="1"/>
    </xf>
    <xf numFmtId="0" fontId="15" fillId="0" borderId="1"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2" fillId="3" borderId="25" xfId="0" applyFont="1" applyFill="1" applyBorder="1" applyAlignment="1" applyProtection="1">
      <alignment horizontal="center"/>
      <protection locked="0"/>
    </xf>
    <xf numFmtId="0" fontId="19" fillId="0" borderId="0" xfId="0" applyFont="1" applyFill="1" applyBorder="1" applyAlignment="1">
      <alignment horizontal="left" vertical="top" wrapText="1"/>
    </xf>
    <xf numFmtId="0" fontId="12" fillId="0" borderId="0" xfId="0" applyFont="1" applyBorder="1" applyAlignment="1">
      <alignment horizontal="center" vertical="center" wrapText="1"/>
    </xf>
    <xf numFmtId="14" fontId="6" fillId="3" borderId="39" xfId="0" applyNumberFormat="1" applyFont="1" applyFill="1" applyBorder="1" applyAlignment="1" applyProtection="1">
      <alignment horizontal="center" vertical="center" wrapText="1"/>
      <protection locked="0"/>
    </xf>
    <xf numFmtId="14" fontId="6" fillId="3" borderId="40" xfId="0" applyNumberFormat="1"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0" fontId="15" fillId="0" borderId="34" xfId="0" applyNumberFormat="1" applyFont="1" applyBorder="1" applyAlignment="1">
      <alignment horizontal="center" vertical="center" wrapText="1"/>
    </xf>
    <xf numFmtId="0" fontId="15" fillId="0" borderId="35" xfId="0" applyNumberFormat="1" applyFont="1" applyBorder="1" applyAlignment="1">
      <alignment horizontal="center" vertical="center" wrapText="1"/>
    </xf>
    <xf numFmtId="0" fontId="15" fillId="0" borderId="36" xfId="0" applyNumberFormat="1" applyFont="1" applyBorder="1" applyAlignment="1">
      <alignment horizontal="center" vertical="center" wrapText="1"/>
    </xf>
    <xf numFmtId="0" fontId="3" fillId="2" borderId="10" xfId="0" applyFont="1" applyFill="1" applyBorder="1" applyAlignment="1">
      <alignment horizontal="left"/>
    </xf>
    <xf numFmtId="0" fontId="3" fillId="2" borderId="0" xfId="0" applyFont="1" applyFill="1" applyBorder="1" applyAlignment="1">
      <alignment horizontal="left"/>
    </xf>
    <xf numFmtId="0" fontId="3" fillId="2" borderId="9" xfId="0" applyFont="1" applyFill="1" applyBorder="1" applyAlignment="1">
      <alignment horizontal="left"/>
    </xf>
    <xf numFmtId="0" fontId="0" fillId="0" borderId="0" xfId="0" applyAlignment="1">
      <alignment horizontal="center"/>
    </xf>
    <xf numFmtId="0" fontId="30" fillId="7" borderId="32" xfId="0" applyFont="1" applyFill="1" applyBorder="1" applyAlignment="1">
      <alignment horizontal="left" vertical="center" wrapText="1"/>
    </xf>
    <xf numFmtId="0" fontId="30" fillId="7" borderId="33" xfId="0" applyFont="1" applyFill="1" applyBorder="1" applyAlignment="1">
      <alignment horizontal="left" vertical="center" wrapText="1"/>
    </xf>
    <xf numFmtId="0" fontId="6" fillId="0" borderId="19" xfId="0" applyFont="1" applyFill="1" applyBorder="1" applyAlignment="1">
      <alignment horizontal="center"/>
    </xf>
    <xf numFmtId="0" fontId="6" fillId="0" borderId="0" xfId="0" applyFont="1" applyFill="1" applyBorder="1" applyAlignment="1">
      <alignment horizontal="center"/>
    </xf>
    <xf numFmtId="0" fontId="5" fillId="6" borderId="2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45" xfId="0" applyFont="1" applyFill="1" applyBorder="1" applyAlignment="1">
      <alignment horizontal="center" vertical="center" wrapText="1"/>
    </xf>
  </cellXfs>
  <cellStyles count="4">
    <cellStyle name="Milliers 2" xfId="3" xr:uid="{B7BB95D7-FEDD-4647-914C-6ED732A954D0}"/>
    <cellStyle name="Normal" xfId="0" builtinId="0"/>
    <cellStyle name="Normal 2" xfId="1" xr:uid="{1C92D4E1-8E8B-4677-9845-ED95A97E10C8}"/>
    <cellStyle name="Pourcentage 2" xfId="2" xr:uid="{3B937376-8A27-4E1C-8222-563A894DC34B}"/>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601980</xdr:colOff>
          <xdr:row>6</xdr:row>
          <xdr:rowOff>60960</xdr:rowOff>
        </xdr:from>
        <xdr:to>
          <xdr:col>14</xdr:col>
          <xdr:colOff>266700</xdr:colOff>
          <xdr:row>6</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7</xdr:row>
          <xdr:rowOff>60960</xdr:rowOff>
        </xdr:from>
        <xdr:to>
          <xdr:col>14</xdr:col>
          <xdr:colOff>266700</xdr:colOff>
          <xdr:row>7</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8</xdr:row>
          <xdr:rowOff>60960</xdr:rowOff>
        </xdr:from>
        <xdr:to>
          <xdr:col>14</xdr:col>
          <xdr:colOff>266700</xdr:colOff>
          <xdr:row>8</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9</xdr:row>
          <xdr:rowOff>60960</xdr:rowOff>
        </xdr:from>
        <xdr:to>
          <xdr:col>14</xdr:col>
          <xdr:colOff>266700</xdr:colOff>
          <xdr:row>9</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10</xdr:row>
          <xdr:rowOff>60960</xdr:rowOff>
        </xdr:from>
        <xdr:to>
          <xdr:col>14</xdr:col>
          <xdr:colOff>266700</xdr:colOff>
          <xdr:row>10</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10</xdr:row>
          <xdr:rowOff>60960</xdr:rowOff>
        </xdr:from>
        <xdr:to>
          <xdr:col>14</xdr:col>
          <xdr:colOff>266700</xdr:colOff>
          <xdr:row>10</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11</xdr:row>
          <xdr:rowOff>60960</xdr:rowOff>
        </xdr:from>
        <xdr:to>
          <xdr:col>14</xdr:col>
          <xdr:colOff>266700</xdr:colOff>
          <xdr:row>11</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12</xdr:row>
          <xdr:rowOff>60960</xdr:rowOff>
        </xdr:from>
        <xdr:to>
          <xdr:col>14</xdr:col>
          <xdr:colOff>266700</xdr:colOff>
          <xdr:row>12</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13</xdr:row>
          <xdr:rowOff>60960</xdr:rowOff>
        </xdr:from>
        <xdr:to>
          <xdr:col>14</xdr:col>
          <xdr:colOff>266700</xdr:colOff>
          <xdr:row>13</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14</xdr:row>
          <xdr:rowOff>60960</xdr:rowOff>
        </xdr:from>
        <xdr:to>
          <xdr:col>14</xdr:col>
          <xdr:colOff>266700</xdr:colOff>
          <xdr:row>14</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15</xdr:row>
          <xdr:rowOff>60960</xdr:rowOff>
        </xdr:from>
        <xdr:to>
          <xdr:col>14</xdr:col>
          <xdr:colOff>266700</xdr:colOff>
          <xdr:row>15</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16</xdr:row>
          <xdr:rowOff>60960</xdr:rowOff>
        </xdr:from>
        <xdr:to>
          <xdr:col>14</xdr:col>
          <xdr:colOff>266700</xdr:colOff>
          <xdr:row>16</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17</xdr:row>
          <xdr:rowOff>60960</xdr:rowOff>
        </xdr:from>
        <xdr:to>
          <xdr:col>14</xdr:col>
          <xdr:colOff>266700</xdr:colOff>
          <xdr:row>17</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25</xdr:row>
          <xdr:rowOff>60960</xdr:rowOff>
        </xdr:from>
        <xdr:to>
          <xdr:col>14</xdr:col>
          <xdr:colOff>266700</xdr:colOff>
          <xdr:row>25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8</xdr:row>
          <xdr:rowOff>60960</xdr:rowOff>
        </xdr:from>
        <xdr:to>
          <xdr:col>14</xdr:col>
          <xdr:colOff>266700</xdr:colOff>
          <xdr:row>8</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9</xdr:row>
          <xdr:rowOff>60960</xdr:rowOff>
        </xdr:from>
        <xdr:to>
          <xdr:col>14</xdr:col>
          <xdr:colOff>266700</xdr:colOff>
          <xdr:row>9</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10</xdr:row>
          <xdr:rowOff>60960</xdr:rowOff>
        </xdr:from>
        <xdr:to>
          <xdr:col>14</xdr:col>
          <xdr:colOff>266700</xdr:colOff>
          <xdr:row>10</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11</xdr:row>
          <xdr:rowOff>60960</xdr:rowOff>
        </xdr:from>
        <xdr:to>
          <xdr:col>14</xdr:col>
          <xdr:colOff>266700</xdr:colOff>
          <xdr:row>11</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12</xdr:row>
          <xdr:rowOff>60960</xdr:rowOff>
        </xdr:from>
        <xdr:to>
          <xdr:col>14</xdr:col>
          <xdr:colOff>266700</xdr:colOff>
          <xdr:row>12</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13</xdr:row>
          <xdr:rowOff>60960</xdr:rowOff>
        </xdr:from>
        <xdr:to>
          <xdr:col>14</xdr:col>
          <xdr:colOff>266700</xdr:colOff>
          <xdr:row>13</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14</xdr:row>
          <xdr:rowOff>60960</xdr:rowOff>
        </xdr:from>
        <xdr:to>
          <xdr:col>14</xdr:col>
          <xdr:colOff>266700</xdr:colOff>
          <xdr:row>14</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15</xdr:row>
          <xdr:rowOff>60960</xdr:rowOff>
        </xdr:from>
        <xdr:to>
          <xdr:col>14</xdr:col>
          <xdr:colOff>266700</xdr:colOff>
          <xdr:row>15</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16</xdr:row>
          <xdr:rowOff>60960</xdr:rowOff>
        </xdr:from>
        <xdr:to>
          <xdr:col>14</xdr:col>
          <xdr:colOff>266700</xdr:colOff>
          <xdr:row>16</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17</xdr:row>
          <xdr:rowOff>60960</xdr:rowOff>
        </xdr:from>
        <xdr:to>
          <xdr:col>14</xdr:col>
          <xdr:colOff>266700</xdr:colOff>
          <xdr:row>17</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25</xdr:row>
          <xdr:rowOff>60960</xdr:rowOff>
        </xdr:from>
        <xdr:to>
          <xdr:col>14</xdr:col>
          <xdr:colOff>266700</xdr:colOff>
          <xdr:row>25</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18</xdr:row>
          <xdr:rowOff>60960</xdr:rowOff>
        </xdr:from>
        <xdr:to>
          <xdr:col>14</xdr:col>
          <xdr:colOff>266700</xdr:colOff>
          <xdr:row>18</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18</xdr:row>
          <xdr:rowOff>60960</xdr:rowOff>
        </xdr:from>
        <xdr:to>
          <xdr:col>14</xdr:col>
          <xdr:colOff>266700</xdr:colOff>
          <xdr:row>18</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19</xdr:row>
          <xdr:rowOff>60960</xdr:rowOff>
        </xdr:from>
        <xdr:to>
          <xdr:col>14</xdr:col>
          <xdr:colOff>266700</xdr:colOff>
          <xdr:row>19</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19</xdr:row>
          <xdr:rowOff>60960</xdr:rowOff>
        </xdr:from>
        <xdr:to>
          <xdr:col>14</xdr:col>
          <xdr:colOff>266700</xdr:colOff>
          <xdr:row>19</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20</xdr:row>
          <xdr:rowOff>60960</xdr:rowOff>
        </xdr:from>
        <xdr:to>
          <xdr:col>14</xdr:col>
          <xdr:colOff>266700</xdr:colOff>
          <xdr:row>20</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20</xdr:row>
          <xdr:rowOff>60960</xdr:rowOff>
        </xdr:from>
        <xdr:to>
          <xdr:col>14</xdr:col>
          <xdr:colOff>266700</xdr:colOff>
          <xdr:row>20</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21</xdr:row>
          <xdr:rowOff>60960</xdr:rowOff>
        </xdr:from>
        <xdr:to>
          <xdr:col>14</xdr:col>
          <xdr:colOff>266700</xdr:colOff>
          <xdr:row>21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21</xdr:row>
          <xdr:rowOff>60960</xdr:rowOff>
        </xdr:from>
        <xdr:to>
          <xdr:col>14</xdr:col>
          <xdr:colOff>266700</xdr:colOff>
          <xdr:row>21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22</xdr:row>
          <xdr:rowOff>60960</xdr:rowOff>
        </xdr:from>
        <xdr:to>
          <xdr:col>14</xdr:col>
          <xdr:colOff>266700</xdr:colOff>
          <xdr:row>22</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22</xdr:row>
          <xdr:rowOff>60960</xdr:rowOff>
        </xdr:from>
        <xdr:to>
          <xdr:col>14</xdr:col>
          <xdr:colOff>266700</xdr:colOff>
          <xdr:row>22</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23</xdr:row>
          <xdr:rowOff>60960</xdr:rowOff>
        </xdr:from>
        <xdr:to>
          <xdr:col>14</xdr:col>
          <xdr:colOff>266700</xdr:colOff>
          <xdr:row>23</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23</xdr:row>
          <xdr:rowOff>60960</xdr:rowOff>
        </xdr:from>
        <xdr:to>
          <xdr:col>14</xdr:col>
          <xdr:colOff>266700</xdr:colOff>
          <xdr:row>23</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24</xdr:row>
          <xdr:rowOff>60960</xdr:rowOff>
        </xdr:from>
        <xdr:to>
          <xdr:col>14</xdr:col>
          <xdr:colOff>266700</xdr:colOff>
          <xdr:row>24</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24</xdr:row>
          <xdr:rowOff>60960</xdr:rowOff>
        </xdr:from>
        <xdr:to>
          <xdr:col>14</xdr:col>
          <xdr:colOff>266700</xdr:colOff>
          <xdr:row>24</xdr:row>
          <xdr:rowOff>266700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36</xdr:row>
          <xdr:rowOff>99060</xdr:rowOff>
        </xdr:from>
        <xdr:to>
          <xdr:col>9</xdr:col>
          <xdr:colOff>0</xdr:colOff>
          <xdr:row>38</xdr:row>
          <xdr:rowOff>76200</xdr:rowOff>
        </xdr:to>
        <xdr:sp macro="" textlink="">
          <xdr:nvSpPr>
            <xdr:cNvPr id="1129" name="Check Box 6"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36</xdr:row>
          <xdr:rowOff>22860</xdr:rowOff>
        </xdr:from>
        <xdr:to>
          <xdr:col>9</xdr:col>
          <xdr:colOff>0</xdr:colOff>
          <xdr:row>37</xdr:row>
          <xdr:rowOff>0</xdr:rowOff>
        </xdr:to>
        <xdr:sp macro="" textlink="">
          <xdr:nvSpPr>
            <xdr:cNvPr id="1130" name="Check Box 7"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35</xdr:row>
          <xdr:rowOff>22860</xdr:rowOff>
        </xdr:from>
        <xdr:to>
          <xdr:col>9</xdr:col>
          <xdr:colOff>0</xdr:colOff>
          <xdr:row>36</xdr:row>
          <xdr:rowOff>0</xdr:rowOff>
        </xdr:to>
        <xdr:sp macro="" textlink="">
          <xdr:nvSpPr>
            <xdr:cNvPr id="1131" name="Check Box 8"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792480</xdr:colOff>
          <xdr:row>43</xdr:row>
          <xdr:rowOff>22860</xdr:rowOff>
        </xdr:from>
        <xdr:to>
          <xdr:col>9</xdr:col>
          <xdr:colOff>0</xdr:colOff>
          <xdr:row>46</xdr:row>
          <xdr:rowOff>22860</xdr:rowOff>
        </xdr:to>
        <xdr:sp macro="" textlink="">
          <xdr:nvSpPr>
            <xdr:cNvPr id="2049" name="Check Box 6"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43</xdr:row>
          <xdr:rowOff>22860</xdr:rowOff>
        </xdr:from>
        <xdr:to>
          <xdr:col>9</xdr:col>
          <xdr:colOff>0</xdr:colOff>
          <xdr:row>44</xdr:row>
          <xdr:rowOff>0</xdr:rowOff>
        </xdr:to>
        <xdr:sp macro="" textlink="">
          <xdr:nvSpPr>
            <xdr:cNvPr id="2050" name="Check Box 7"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42</xdr:row>
          <xdr:rowOff>22860</xdr:rowOff>
        </xdr:from>
        <xdr:to>
          <xdr:col>9</xdr:col>
          <xdr:colOff>0</xdr:colOff>
          <xdr:row>43</xdr:row>
          <xdr:rowOff>0</xdr:rowOff>
        </xdr:to>
        <xdr:sp macro="" textlink="">
          <xdr:nvSpPr>
            <xdr:cNvPr id="2051" name="Check Box 8"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792480</xdr:colOff>
          <xdr:row>29</xdr:row>
          <xdr:rowOff>99060</xdr:rowOff>
        </xdr:from>
        <xdr:to>
          <xdr:col>9</xdr:col>
          <xdr:colOff>0</xdr:colOff>
          <xdr:row>31</xdr:row>
          <xdr:rowOff>76200</xdr:rowOff>
        </xdr:to>
        <xdr:sp macro="" textlink="">
          <xdr:nvSpPr>
            <xdr:cNvPr id="3075" name="Check Box 6"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29</xdr:row>
          <xdr:rowOff>22860</xdr:rowOff>
        </xdr:from>
        <xdr:to>
          <xdr:col>9</xdr:col>
          <xdr:colOff>0</xdr:colOff>
          <xdr:row>30</xdr:row>
          <xdr:rowOff>0</xdr:rowOff>
        </xdr:to>
        <xdr:sp macro="" textlink="">
          <xdr:nvSpPr>
            <xdr:cNvPr id="3076" name="Check Box 7"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28</xdr:row>
          <xdr:rowOff>22860</xdr:rowOff>
        </xdr:from>
        <xdr:to>
          <xdr:col>9</xdr:col>
          <xdr:colOff>0</xdr:colOff>
          <xdr:row>29</xdr:row>
          <xdr:rowOff>0</xdr:rowOff>
        </xdr:to>
        <xdr:sp macro="" textlink="">
          <xdr:nvSpPr>
            <xdr:cNvPr id="3077" name="Check Box 8"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792480</xdr:colOff>
          <xdr:row>19</xdr:row>
          <xdr:rowOff>99060</xdr:rowOff>
        </xdr:from>
        <xdr:to>
          <xdr:col>9</xdr:col>
          <xdr:colOff>0</xdr:colOff>
          <xdr:row>21</xdr:row>
          <xdr:rowOff>76200</xdr:rowOff>
        </xdr:to>
        <xdr:sp macro="" textlink="">
          <xdr:nvSpPr>
            <xdr:cNvPr id="4097" name="Check Box 6"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19</xdr:row>
          <xdr:rowOff>22860</xdr:rowOff>
        </xdr:from>
        <xdr:to>
          <xdr:col>9</xdr:col>
          <xdr:colOff>0</xdr:colOff>
          <xdr:row>20</xdr:row>
          <xdr:rowOff>0</xdr:rowOff>
        </xdr:to>
        <xdr:sp macro="" textlink="">
          <xdr:nvSpPr>
            <xdr:cNvPr id="4098" name="Check Box 7"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792480</xdr:colOff>
          <xdr:row>18</xdr:row>
          <xdr:rowOff>22860</xdr:rowOff>
        </xdr:from>
        <xdr:to>
          <xdr:col>9</xdr:col>
          <xdr:colOff>0</xdr:colOff>
          <xdr:row>19</xdr:row>
          <xdr:rowOff>0</xdr:rowOff>
        </xdr:to>
        <xdr:sp macro="" textlink="">
          <xdr:nvSpPr>
            <xdr:cNvPr id="4099" name="Check Box 8"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1584960</xdr:colOff>
          <xdr:row>20</xdr:row>
          <xdr:rowOff>99060</xdr:rowOff>
        </xdr:from>
        <xdr:to>
          <xdr:col>6</xdr:col>
          <xdr:colOff>784860</xdr:colOff>
          <xdr:row>22</xdr:row>
          <xdr:rowOff>76200</xdr:rowOff>
        </xdr:to>
        <xdr:sp macro="" textlink="">
          <xdr:nvSpPr>
            <xdr:cNvPr id="5121" name="Check Box 6"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1584960</xdr:colOff>
          <xdr:row>20</xdr:row>
          <xdr:rowOff>22860</xdr:rowOff>
        </xdr:from>
        <xdr:to>
          <xdr:col>6</xdr:col>
          <xdr:colOff>784860</xdr:colOff>
          <xdr:row>21</xdr:row>
          <xdr:rowOff>0</xdr:rowOff>
        </xdr:to>
        <xdr:sp macro="" textlink="">
          <xdr:nvSpPr>
            <xdr:cNvPr id="5122" name="Check Box 7"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1584960</xdr:colOff>
          <xdr:row>19</xdr:row>
          <xdr:rowOff>22860</xdr:rowOff>
        </xdr:from>
        <xdr:to>
          <xdr:col>6</xdr:col>
          <xdr:colOff>784860</xdr:colOff>
          <xdr:row>20</xdr:row>
          <xdr:rowOff>0</xdr:rowOff>
        </xdr:to>
        <xdr:sp macro="" textlink="">
          <xdr:nvSpPr>
            <xdr:cNvPr id="5123" name="Check Box 8"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GAL%202018_ANNEXES_Paiement_LEADER_Compl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ma\mil_services\Services\DGA-5\DAT\Ruralite%20et%20Montagne\3_Coordination%20LEADER\03_Modeles_Documents\3-Instruction_demande_paiement\3-Fiche%20de%20transmission%20DP\Fiche%20transmission%20DP-v3108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PJPaiement"/>
      <sheetName val="Ecarts"/>
      <sheetName val="An1_FacturesHT"/>
      <sheetName val="An1_FacturesTTC"/>
      <sheetName val="An1_FacturesMandats"/>
      <sheetName val="An2_Salaires"/>
      <sheetName val="An2_FicheTemps"/>
      <sheetName val="An2_Heures Ineligibles"/>
      <sheetName val="An3_Frais Depl"/>
      <sheetName val="An4_Contrib_Nature"/>
      <sheetName val="MemoPaiementLEADER"/>
    </sheetNames>
    <sheetDataSet>
      <sheetData sheetId="0">
        <row r="1">
          <cell r="A1" t="str">
            <v>(Nom Maitre d'ouvrage)</v>
          </cell>
        </row>
        <row r="2">
          <cell r="A2" t="str">
            <v>(Titre projet )</v>
          </cell>
        </row>
      </sheetData>
      <sheetData sheetId="1"/>
      <sheetData sheetId="2"/>
      <sheetData sheetId="3"/>
      <sheetData sheetId="4"/>
      <sheetData sheetId="5">
        <row r="10">
          <cell r="I10">
            <v>0</v>
          </cell>
        </row>
        <row r="25">
          <cell r="I25">
            <v>1000</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 Compl. Conform."/>
      <sheetName val="2-Rému. &amp; Dépla."/>
      <sheetName val="3-Dépenses présentées"/>
      <sheetName val="4-Marchés Publics"/>
    </sheetNames>
    <sheetDataSet>
      <sheetData sheetId="0"/>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leader2" id="{968CCDBE-6533-4D76-9623-B1EEE2E83D7D}" userId="leader2"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8" dT="2022-02-22T14:06:18.88" personId="{968CCDBE-6533-4D76-9623-B1EEE2E83D7D}" id="{455659B2-74BD-474E-BCEA-A302FD64AAF0}">
    <text>= nb d'heures justifiées pour l'opération (même chiffre que cellule M)</text>
  </threadedComment>
  <threadedComment ref="L8" dT="2022-02-22T14:03:33.35" personId="{968CCDBE-6533-4D76-9623-B1EEE2E83D7D}" id="{2FEB8FB9-52C9-4065-9ED1-DEE9D9B7C0DF}">
    <text>= Coût horaire fixé dans la convention * Nb heures justifiées pour l'opération ( cf cellule 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5E4CA-B112-49E6-9E5E-203D3083F35B}">
  <dimension ref="A1:N43"/>
  <sheetViews>
    <sheetView view="pageLayout" topLeftCell="A10" workbookViewId="0">
      <selection activeCell="I20" sqref="I20"/>
    </sheetView>
  </sheetViews>
  <sheetFormatPr baseColWidth="10" defaultColWidth="11.5546875" defaultRowHeight="13.2" x14ac:dyDescent="0.25"/>
  <cols>
    <col min="1" max="1" width="4" style="197" customWidth="1"/>
    <col min="2" max="2" width="25.33203125" style="197" customWidth="1"/>
    <col min="3" max="3" width="13.33203125" style="197" customWidth="1"/>
    <col min="4" max="4" width="22.109375" style="202" customWidth="1"/>
    <col min="5" max="5" width="12.109375" style="197" customWidth="1"/>
    <col min="6" max="6" width="8.6640625" style="200" customWidth="1"/>
    <col min="7" max="7" width="7.6640625" style="197" customWidth="1"/>
    <col min="8" max="8" width="4.109375" style="197" customWidth="1"/>
    <col min="9" max="9" width="27.33203125" style="197" customWidth="1"/>
    <col min="10" max="10" width="10.44140625" style="197" customWidth="1"/>
    <col min="11" max="11" width="6.6640625" style="197" customWidth="1"/>
    <col min="12" max="12" width="10.33203125" style="197" customWidth="1"/>
    <col min="13" max="13" width="7" style="200" customWidth="1"/>
    <col min="14" max="14" width="7.33203125" style="205" customWidth="1"/>
    <col min="15" max="16384" width="11.5546875" style="197"/>
  </cols>
  <sheetData>
    <row r="1" spans="1:14" ht="20.399999999999999" customHeight="1" x14ac:dyDescent="0.25">
      <c r="B1" s="198" t="str">
        <f>[1]ListePJPaiement!A1</f>
        <v>(Nom Maitre d'ouvrage)</v>
      </c>
      <c r="D1" s="199"/>
      <c r="M1" s="197"/>
      <c r="N1" s="197"/>
    </row>
    <row r="2" spans="1:14" ht="22.2" customHeight="1" x14ac:dyDescent="0.25">
      <c r="B2" s="201" t="str">
        <f>[1]ListePJPaiement!A2</f>
        <v>(Titre projet )</v>
      </c>
      <c r="M2" s="197"/>
      <c r="N2" s="197"/>
    </row>
    <row r="3" spans="1:14" ht="23.4" customHeight="1" x14ac:dyDescent="0.25">
      <c r="A3" s="203" t="s">
        <v>130</v>
      </c>
      <c r="B3" s="204"/>
      <c r="D3" s="197"/>
      <c r="G3" s="205"/>
      <c r="M3" s="197"/>
      <c r="N3" s="197"/>
    </row>
    <row r="4" spans="1:14" ht="12.6" customHeight="1" x14ac:dyDescent="0.25">
      <c r="B4" s="206"/>
      <c r="C4" s="294" t="s">
        <v>131</v>
      </c>
      <c r="D4" s="295"/>
      <c r="E4" s="296" t="s">
        <v>132</v>
      </c>
      <c r="F4" s="297"/>
      <c r="G4" s="207" t="s">
        <v>133</v>
      </c>
      <c r="M4" s="197"/>
      <c r="N4" s="197"/>
    </row>
    <row r="5" spans="1:14" ht="12.6" customHeight="1" x14ac:dyDescent="0.25">
      <c r="B5" s="208" t="s">
        <v>134</v>
      </c>
      <c r="C5" s="209" t="s">
        <v>135</v>
      </c>
      <c r="D5" s="210" t="s">
        <v>136</v>
      </c>
      <c r="E5" s="211" t="s">
        <v>135</v>
      </c>
      <c r="F5" s="211" t="s">
        <v>136</v>
      </c>
      <c r="G5" s="207"/>
      <c r="M5" s="197"/>
      <c r="N5" s="197"/>
    </row>
    <row r="6" spans="1:14" ht="12.6" customHeight="1" x14ac:dyDescent="0.25">
      <c r="A6" s="212" t="s">
        <v>137</v>
      </c>
      <c r="B6" s="213" t="s">
        <v>138</v>
      </c>
      <c r="C6" s="214">
        <v>56917.37</v>
      </c>
      <c r="D6" s="215">
        <f t="shared" ref="D6:D15" si="0">C6/$C$16</f>
        <v>0.5148779184510397</v>
      </c>
      <c r="E6" s="216">
        <v>75575</v>
      </c>
      <c r="F6" s="217">
        <f t="shared" ref="F6:F15" si="1">E6/$E$16</f>
        <v>0.58633905642664841</v>
      </c>
      <c r="G6" s="218">
        <f>D6-F6</f>
        <v>-7.1461137975608713E-2</v>
      </c>
      <c r="M6" s="197"/>
      <c r="N6" s="197"/>
    </row>
    <row r="7" spans="1:14" ht="15.6" customHeight="1" x14ac:dyDescent="0.25">
      <c r="A7" s="212" t="s">
        <v>139</v>
      </c>
      <c r="B7" s="219" t="s">
        <v>140</v>
      </c>
      <c r="C7" s="214">
        <v>52628</v>
      </c>
      <c r="D7" s="215">
        <f t="shared" si="0"/>
        <v>0.47607602199893134</v>
      </c>
      <c r="E7" s="214">
        <v>53318</v>
      </c>
      <c r="F7" s="217">
        <f t="shared" si="1"/>
        <v>0.41366094357335154</v>
      </c>
      <c r="G7" s="218">
        <f>D7-F7</f>
        <v>6.2415078425579806E-2</v>
      </c>
      <c r="M7" s="197"/>
      <c r="N7" s="197"/>
    </row>
    <row r="8" spans="1:14" ht="17.399999999999999" customHeight="1" x14ac:dyDescent="0.25">
      <c r="A8" s="212" t="s">
        <v>141</v>
      </c>
      <c r="B8" s="219" t="s">
        <v>142</v>
      </c>
      <c r="C8" s="220"/>
      <c r="D8" s="215">
        <f t="shared" si="0"/>
        <v>0</v>
      </c>
      <c r="E8" s="221"/>
      <c r="F8" s="217">
        <f t="shared" si="1"/>
        <v>0</v>
      </c>
      <c r="G8" s="207"/>
      <c r="M8" s="197"/>
      <c r="N8" s="197"/>
    </row>
    <row r="9" spans="1:14" ht="15" customHeight="1" x14ac:dyDescent="0.25">
      <c r="A9" s="212" t="s">
        <v>143</v>
      </c>
      <c r="B9" s="219" t="s">
        <v>144</v>
      </c>
      <c r="C9" s="220">
        <f>[1]An2_Salaires!I10+[1]An2_Salaires!I25</f>
        <v>1000</v>
      </c>
      <c r="D9" s="215">
        <f t="shared" si="0"/>
        <v>9.0460595500290973E-3</v>
      </c>
      <c r="E9" s="221"/>
      <c r="F9" s="217">
        <f t="shared" si="1"/>
        <v>0</v>
      </c>
      <c r="G9" s="207"/>
      <c r="M9" s="197"/>
      <c r="N9" s="197"/>
    </row>
    <row r="10" spans="1:14" ht="16.95" customHeight="1" x14ac:dyDescent="0.25">
      <c r="A10" s="212" t="s">
        <v>145</v>
      </c>
      <c r="B10" s="219" t="s">
        <v>102</v>
      </c>
      <c r="C10" s="220"/>
      <c r="D10" s="215">
        <f t="shared" si="0"/>
        <v>0</v>
      </c>
      <c r="E10" s="221"/>
      <c r="F10" s="217">
        <f t="shared" si="1"/>
        <v>0</v>
      </c>
      <c r="G10" s="207"/>
      <c r="M10" s="197"/>
      <c r="N10" s="197"/>
    </row>
    <row r="11" spans="1:14" ht="15.6" customHeight="1" x14ac:dyDescent="0.25">
      <c r="A11" s="212" t="s">
        <v>146</v>
      </c>
      <c r="B11" s="219" t="s">
        <v>147</v>
      </c>
      <c r="C11" s="220"/>
      <c r="D11" s="215">
        <f t="shared" si="0"/>
        <v>0</v>
      </c>
      <c r="E11" s="221"/>
      <c r="F11" s="217">
        <f t="shared" si="1"/>
        <v>0</v>
      </c>
      <c r="G11" s="207"/>
      <c r="M11" s="197"/>
      <c r="N11" s="197"/>
    </row>
    <row r="12" spans="1:14" ht="15.6" customHeight="1" x14ac:dyDescent="0.25">
      <c r="A12" s="212" t="s">
        <v>148</v>
      </c>
      <c r="B12" s="219" t="s">
        <v>149</v>
      </c>
      <c r="C12" s="220">
        <f>[1]An2_Salaires!I35</f>
        <v>0</v>
      </c>
      <c r="D12" s="215">
        <f t="shared" si="0"/>
        <v>0</v>
      </c>
      <c r="E12" s="221">
        <v>0</v>
      </c>
      <c r="F12" s="217">
        <f t="shared" si="1"/>
        <v>0</v>
      </c>
      <c r="G12" s="207"/>
      <c r="M12" s="197"/>
      <c r="N12" s="197"/>
    </row>
    <row r="13" spans="1:14" ht="16.2" customHeight="1" x14ac:dyDescent="0.25">
      <c r="A13" s="212"/>
      <c r="B13" s="222"/>
      <c r="C13" s="220"/>
      <c r="D13" s="215">
        <f t="shared" si="0"/>
        <v>0</v>
      </c>
      <c r="E13" s="221"/>
      <c r="F13" s="217">
        <f t="shared" si="1"/>
        <v>0</v>
      </c>
      <c r="G13" s="207"/>
      <c r="M13" s="197"/>
      <c r="N13" s="197"/>
    </row>
    <row r="14" spans="1:14" x14ac:dyDescent="0.25">
      <c r="A14" s="223" t="s">
        <v>143</v>
      </c>
      <c r="B14" s="222" t="s">
        <v>150</v>
      </c>
      <c r="C14" s="224">
        <v>0</v>
      </c>
      <c r="D14" s="215">
        <f t="shared" si="0"/>
        <v>0</v>
      </c>
      <c r="E14" s="221">
        <v>0</v>
      </c>
      <c r="F14" s="217">
        <f t="shared" si="1"/>
        <v>0</v>
      </c>
      <c r="G14" s="207"/>
      <c r="M14" s="197"/>
      <c r="N14" s="197"/>
    </row>
    <row r="15" spans="1:14" ht="20.399999999999999" customHeight="1" x14ac:dyDescent="0.25">
      <c r="B15" s="225"/>
      <c r="C15" s="224"/>
      <c r="D15" s="215">
        <f t="shared" si="0"/>
        <v>0</v>
      </c>
      <c r="E15" s="221"/>
      <c r="F15" s="217">
        <f t="shared" si="1"/>
        <v>0</v>
      </c>
      <c r="G15" s="207"/>
    </row>
    <row r="16" spans="1:14" ht="19.95" customHeight="1" x14ac:dyDescent="0.25">
      <c r="B16" s="226" t="s">
        <v>151</v>
      </c>
      <c r="C16" s="227">
        <f>SUM(C6:C15)</f>
        <v>110545.37</v>
      </c>
      <c r="D16" s="228">
        <f>SUM(D6:D15)</f>
        <v>1</v>
      </c>
      <c r="E16" s="229">
        <f>SUM(E6:E15)</f>
        <v>128893</v>
      </c>
      <c r="F16" s="230">
        <f>SUM(F6:F15)</f>
        <v>1</v>
      </c>
      <c r="G16" s="207"/>
      <c r="I16" s="231"/>
      <c r="J16" s="232"/>
      <c r="K16" s="232"/>
      <c r="L16" s="198"/>
    </row>
    <row r="17" spans="1:12" ht="15" customHeight="1" x14ac:dyDescent="0.25">
      <c r="B17" s="233" t="s">
        <v>152</v>
      </c>
      <c r="I17" s="234"/>
      <c r="J17" s="234"/>
      <c r="K17" s="234"/>
      <c r="L17" s="234"/>
    </row>
    <row r="18" spans="1:12" ht="14.4" customHeight="1" x14ac:dyDescent="0.25">
      <c r="C18" s="197">
        <f>C16*0.2</f>
        <v>22109.074000000001</v>
      </c>
      <c r="E18" s="197">
        <v>35000</v>
      </c>
      <c r="I18" s="231"/>
      <c r="J18" s="198"/>
      <c r="K18" s="198"/>
    </row>
    <row r="19" spans="1:12" ht="16.95" customHeight="1" x14ac:dyDescent="0.25">
      <c r="B19" s="198"/>
      <c r="D19" s="199"/>
    </row>
    <row r="20" spans="1:12" ht="15" customHeight="1" x14ac:dyDescent="0.25">
      <c r="B20" s="201" t="s">
        <v>153</v>
      </c>
    </row>
    <row r="21" spans="1:12" ht="17.399999999999999" customHeight="1" x14ac:dyDescent="0.25">
      <c r="A21" s="298" t="s">
        <v>154</v>
      </c>
      <c r="B21" s="300" t="s">
        <v>155</v>
      </c>
      <c r="C21" s="301"/>
      <c r="D21" s="235" t="s">
        <v>156</v>
      </c>
      <c r="E21" s="236"/>
      <c r="F21" s="236"/>
      <c r="G21" s="237"/>
      <c r="H21" s="234"/>
    </row>
    <row r="22" spans="1:12" ht="22.95" customHeight="1" x14ac:dyDescent="0.25">
      <c r="A22" s="299"/>
      <c r="B22" s="238" t="s">
        <v>134</v>
      </c>
      <c r="C22" s="239" t="s">
        <v>135</v>
      </c>
      <c r="D22" s="240" t="s">
        <v>157</v>
      </c>
      <c r="E22" s="241" t="s">
        <v>158</v>
      </c>
      <c r="F22" s="238" t="s">
        <v>159</v>
      </c>
      <c r="G22" s="242"/>
    </row>
    <row r="23" spans="1:12" ht="13.2" customHeight="1" x14ac:dyDescent="0.25">
      <c r="A23" s="243" t="s">
        <v>137</v>
      </c>
      <c r="B23" s="244" t="s">
        <v>138</v>
      </c>
      <c r="C23" s="245" t="e">
        <f>#REF!</f>
        <v>#REF!</v>
      </c>
      <c r="D23" s="246" t="s">
        <v>160</v>
      </c>
      <c r="E23" s="247" t="e">
        <f>#REF!</f>
        <v>#REF!</v>
      </c>
      <c r="F23" s="248" t="e">
        <f t="shared" ref="F23:F31" si="2">E23/$E$32</f>
        <v>#REF!</v>
      </c>
      <c r="G23" s="249"/>
    </row>
    <row r="24" spans="1:12" ht="15.6" customHeight="1" x14ac:dyDescent="0.25">
      <c r="A24" s="243" t="s">
        <v>139</v>
      </c>
      <c r="B24" s="244" t="s">
        <v>140</v>
      </c>
      <c r="C24" s="245" t="e">
        <f>#REF!</f>
        <v>#REF!</v>
      </c>
      <c r="D24" s="246"/>
      <c r="E24" s="247"/>
      <c r="F24" s="248" t="e">
        <f t="shared" si="2"/>
        <v>#REF!</v>
      </c>
      <c r="G24" s="249"/>
    </row>
    <row r="25" spans="1:12" ht="26.4" x14ac:dyDescent="0.25">
      <c r="A25" s="243" t="s">
        <v>141</v>
      </c>
      <c r="B25" s="244" t="s">
        <v>142</v>
      </c>
      <c r="C25" s="245" t="e">
        <f>#REF!</f>
        <v>#REF!</v>
      </c>
      <c r="D25" s="246" t="s">
        <v>161</v>
      </c>
      <c r="E25" s="247" t="e">
        <f>#REF!</f>
        <v>#REF!</v>
      </c>
      <c r="F25" s="248" t="e">
        <f t="shared" si="2"/>
        <v>#REF!</v>
      </c>
      <c r="G25" s="249"/>
    </row>
    <row r="26" spans="1:12" ht="16.2" customHeight="1" x14ac:dyDescent="0.25">
      <c r="A26" s="243" t="s">
        <v>143</v>
      </c>
      <c r="B26" s="244" t="s">
        <v>144</v>
      </c>
      <c r="C26" s="245" t="e">
        <f>#REF!</f>
        <v>#REF!</v>
      </c>
      <c r="D26" s="246" t="s">
        <v>162</v>
      </c>
      <c r="E26" s="247">
        <v>0</v>
      </c>
      <c r="F26" s="248" t="e">
        <f t="shared" si="2"/>
        <v>#REF!</v>
      </c>
      <c r="G26" s="249"/>
    </row>
    <row r="27" spans="1:12" ht="16.2" customHeight="1" x14ac:dyDescent="0.25">
      <c r="A27" s="243" t="s">
        <v>145</v>
      </c>
      <c r="B27" s="244" t="s">
        <v>102</v>
      </c>
      <c r="C27" s="220" t="e">
        <f>#REF!</f>
        <v>#REF!</v>
      </c>
      <c r="D27" s="246"/>
      <c r="E27" s="247"/>
      <c r="F27" s="248" t="e">
        <f t="shared" si="2"/>
        <v>#REF!</v>
      </c>
      <c r="G27" s="249"/>
    </row>
    <row r="28" spans="1:12" x14ac:dyDescent="0.25">
      <c r="A28" s="243" t="s">
        <v>146</v>
      </c>
      <c r="B28" s="244" t="s">
        <v>147</v>
      </c>
      <c r="C28" s="220" t="e">
        <f>#REF!</f>
        <v>#REF!</v>
      </c>
      <c r="D28" s="250" t="s">
        <v>163</v>
      </c>
      <c r="E28" s="251" t="e">
        <f>SUM(E23:E27)</f>
        <v>#REF!</v>
      </c>
      <c r="F28" s="248" t="e">
        <f t="shared" si="2"/>
        <v>#REF!</v>
      </c>
      <c r="G28" s="249"/>
    </row>
    <row r="29" spans="1:12" ht="22.2" customHeight="1" x14ac:dyDescent="0.25">
      <c r="A29" s="243" t="s">
        <v>148</v>
      </c>
      <c r="B29" s="244" t="s">
        <v>149</v>
      </c>
      <c r="C29" s="220" t="e">
        <f>#REF!</f>
        <v>#REF!</v>
      </c>
      <c r="D29" s="246" t="s">
        <v>164</v>
      </c>
      <c r="E29" s="247" t="e">
        <f>#REF!</f>
        <v>#REF!</v>
      </c>
      <c r="F29" s="248" t="e">
        <f t="shared" si="2"/>
        <v>#REF!</v>
      </c>
      <c r="G29" s="249"/>
    </row>
    <row r="30" spans="1:12" ht="16.2" customHeight="1" x14ac:dyDescent="0.25">
      <c r="A30" s="252"/>
      <c r="B30" s="246"/>
      <c r="C30" s="247"/>
      <c r="D30" s="253" t="s">
        <v>150</v>
      </c>
      <c r="E30" s="254"/>
      <c r="F30" s="255" t="e">
        <f t="shared" si="2"/>
        <v>#REF!</v>
      </c>
      <c r="G30" s="249"/>
    </row>
    <row r="31" spans="1:12" ht="16.2" customHeight="1" x14ac:dyDescent="0.25">
      <c r="A31" s="256"/>
      <c r="B31" s="257"/>
      <c r="C31" s="247"/>
      <c r="D31" s="258" t="s">
        <v>126</v>
      </c>
      <c r="E31" s="259"/>
      <c r="F31" s="260" t="e">
        <f t="shared" si="2"/>
        <v>#REF!</v>
      </c>
      <c r="G31" s="249"/>
    </row>
    <row r="32" spans="1:12" ht="16.2" customHeight="1" x14ac:dyDescent="0.25">
      <c r="A32" s="256"/>
      <c r="B32" s="261" t="s">
        <v>151</v>
      </c>
      <c r="C32" s="262" t="e">
        <f>SUM(C23:C31)</f>
        <v>#REF!</v>
      </c>
      <c r="D32" s="263"/>
      <c r="E32" s="264" t="e">
        <f>SUM(E28:E31)</f>
        <v>#REF!</v>
      </c>
      <c r="F32" s="265" t="e">
        <f>SUM(F28:F31)</f>
        <v>#REF!</v>
      </c>
      <c r="G32" s="266"/>
    </row>
    <row r="33" spans="1:7" ht="16.95" customHeight="1" x14ac:dyDescent="0.25"/>
    <row r="34" spans="1:7" ht="18" customHeight="1" x14ac:dyDescent="0.25">
      <c r="A34" s="267" t="s">
        <v>165</v>
      </c>
      <c r="B34" s="268"/>
      <c r="C34" s="269"/>
      <c r="D34" s="269"/>
      <c r="E34" s="269"/>
      <c r="F34" s="270"/>
      <c r="G34" s="271"/>
    </row>
    <row r="35" spans="1:7" x14ac:dyDescent="0.25">
      <c r="A35" s="272" t="s">
        <v>166</v>
      </c>
      <c r="B35" s="272"/>
      <c r="C35" s="272"/>
      <c r="D35" s="272"/>
      <c r="E35" s="273" t="e">
        <f>#REF!-#REF!</f>
        <v>#REF!</v>
      </c>
      <c r="F35" s="274"/>
      <c r="G35" s="275"/>
    </row>
    <row r="36" spans="1:7" x14ac:dyDescent="0.25">
      <c r="A36" s="272" t="s">
        <v>167</v>
      </c>
      <c r="B36" s="272"/>
      <c r="C36" s="272"/>
      <c r="D36" s="272"/>
      <c r="E36" s="273" t="e">
        <f>E35*0.8*0.8</f>
        <v>#REF!</v>
      </c>
      <c r="F36" s="276"/>
      <c r="G36" s="275"/>
    </row>
    <row r="37" spans="1:7" ht="13.8" x14ac:dyDescent="0.25">
      <c r="A37" s="272" t="s">
        <v>168</v>
      </c>
      <c r="B37" s="272"/>
      <c r="C37" s="272"/>
      <c r="D37" s="272"/>
      <c r="E37" s="277">
        <v>24000</v>
      </c>
      <c r="F37" s="278"/>
      <c r="G37" s="279"/>
    </row>
    <row r="38" spans="1:7" ht="13.8" x14ac:dyDescent="0.25">
      <c r="A38" s="272" t="s">
        <v>169</v>
      </c>
      <c r="B38" s="272"/>
      <c r="C38" s="272"/>
      <c r="D38" s="272"/>
      <c r="E38" s="280" t="e">
        <f>#REF!/#REF!</f>
        <v>#REF!</v>
      </c>
      <c r="F38" s="274"/>
      <c r="G38" s="281"/>
    </row>
    <row r="39" spans="1:7" x14ac:dyDescent="0.25">
      <c r="A39" s="272" t="s">
        <v>170</v>
      </c>
      <c r="B39" s="272"/>
      <c r="C39" s="272"/>
      <c r="D39" s="282"/>
      <c r="E39" s="283" t="e">
        <f>#REF!/#REF!</f>
        <v>#REF!</v>
      </c>
      <c r="F39" s="284"/>
      <c r="G39" s="285"/>
    </row>
    <row r="40" spans="1:7" x14ac:dyDescent="0.25">
      <c r="A40" s="272" t="s">
        <v>171</v>
      </c>
      <c r="B40" s="272"/>
      <c r="C40" s="272"/>
      <c r="D40" s="273" t="e">
        <f>#REF!</f>
        <v>#REF!</v>
      </c>
      <c r="E40" s="302" t="s">
        <v>172</v>
      </c>
      <c r="F40" s="302"/>
      <c r="G40" s="286" t="e">
        <f>D40/#REF!</f>
        <v>#REF!</v>
      </c>
    </row>
    <row r="41" spans="1:7" ht="20.399999999999999" customHeight="1" x14ac:dyDescent="0.25">
      <c r="A41" s="272" t="s">
        <v>173</v>
      </c>
      <c r="B41" s="272"/>
      <c r="C41" s="287"/>
      <c r="D41" s="288"/>
      <c r="E41" s="289"/>
      <c r="F41" s="290"/>
      <c r="G41" s="291"/>
    </row>
    <row r="42" spans="1:7" x14ac:dyDescent="0.25">
      <c r="A42" s="272" t="s">
        <v>174</v>
      </c>
      <c r="B42" s="272"/>
      <c r="C42" s="272"/>
      <c r="D42" s="292"/>
      <c r="E42" s="293"/>
      <c r="F42" s="276"/>
      <c r="G42" s="279"/>
    </row>
    <row r="43" spans="1:7" ht="15.6" customHeight="1" x14ac:dyDescent="0.25"/>
  </sheetData>
  <mergeCells count="5">
    <mergeCell ref="C4:D4"/>
    <mergeCell ref="E4:F4"/>
    <mergeCell ref="A21:A22"/>
    <mergeCell ref="B21:C21"/>
    <mergeCell ref="E40:F40"/>
  </mergeCells>
  <pageMargins left="0.25" right="0.25" top="0.75" bottom="0.75" header="0.3" footer="0.3"/>
  <pageSetup paperSize="9" orientation="portrait" r:id="rId1"/>
  <headerFooter>
    <oddHeader>&amp;L&amp;"Arial Narrow,Normal"&amp;10GAL Coeur d'Hérault - 
Programme LEADER 2014-2020&amp;C&amp;"Arial Narrow,Gras"Plan de financement prévisionnel 
(pour présentation au CoPro)&amp;R&amp;"Arial Narrow,Normal"&amp;D   &amp;T</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showGridLines="0" view="pageBreakPreview" zoomScale="80" zoomScaleNormal="30" zoomScaleSheetLayoutView="80" zoomScalePageLayoutView="50" workbookViewId="0">
      <selection activeCell="A4" sqref="A4:E4"/>
    </sheetView>
  </sheetViews>
  <sheetFormatPr baseColWidth="10" defaultColWidth="11.44140625" defaultRowHeight="13.2" x14ac:dyDescent="0.25"/>
  <cols>
    <col min="1" max="1" width="9.33203125" style="1" customWidth="1"/>
    <col min="2" max="3" width="17.6640625" style="1" customWidth="1"/>
    <col min="4" max="4" width="18.6640625" style="1" customWidth="1"/>
    <col min="5" max="5" width="20.33203125" style="1" customWidth="1"/>
    <col min="6" max="6" width="18.5546875" style="1" customWidth="1"/>
    <col min="7" max="10" width="20.33203125" style="1" customWidth="1"/>
    <col min="11" max="12" width="21" style="1" customWidth="1"/>
    <col min="13" max="15" width="20" style="1" customWidth="1"/>
    <col min="16" max="16" width="4.33203125" style="1" customWidth="1"/>
    <col min="17" max="17" width="24.6640625" style="1" customWidth="1"/>
    <col min="18" max="18" width="11.33203125" style="1" customWidth="1"/>
    <col min="19" max="16384" width="11.44140625" style="1"/>
  </cols>
  <sheetData>
    <row r="1" spans="1:26" ht="18.75" customHeight="1" thickBot="1" x14ac:dyDescent="0.3">
      <c r="A1" s="339" t="s">
        <v>34</v>
      </c>
      <c r="B1" s="340"/>
      <c r="C1" s="340"/>
      <c r="D1" s="340"/>
      <c r="E1" s="340"/>
      <c r="F1" s="340"/>
      <c r="G1" s="340"/>
      <c r="H1" s="340"/>
      <c r="I1" s="340"/>
      <c r="J1" s="340"/>
      <c r="K1" s="340"/>
      <c r="L1" s="340"/>
      <c r="M1" s="340"/>
      <c r="N1" s="340"/>
      <c r="O1" s="341"/>
      <c r="R1" s="95"/>
      <c r="S1" s="95"/>
    </row>
    <row r="2" spans="1:26" ht="0.75" customHeight="1" x14ac:dyDescent="0.25">
      <c r="A2" s="2"/>
      <c r="B2" s="96"/>
      <c r="C2" s="2"/>
      <c r="D2" s="3"/>
      <c r="E2" s="3"/>
      <c r="F2" s="3"/>
      <c r="G2" s="3"/>
      <c r="H2" s="97"/>
      <c r="I2" s="97"/>
      <c r="J2" s="97"/>
      <c r="K2" s="3"/>
      <c r="L2" s="3"/>
      <c r="M2" s="3"/>
      <c r="N2" s="97"/>
      <c r="O2" s="97"/>
      <c r="R2" s="95"/>
      <c r="S2" s="95"/>
    </row>
    <row r="3" spans="1:26" ht="6" customHeight="1" x14ac:dyDescent="0.25">
      <c r="D3" s="34"/>
      <c r="E3" s="34"/>
      <c r="F3" s="34"/>
      <c r="G3" s="34"/>
      <c r="H3" s="34"/>
      <c r="I3" s="34"/>
      <c r="J3" s="34"/>
      <c r="R3" s="95"/>
      <c r="S3" s="95"/>
      <c r="Y3" s="4"/>
    </row>
    <row r="4" spans="1:26" s="5" customFormat="1" ht="36" customHeight="1" x14ac:dyDescent="0.25">
      <c r="A4" s="345" t="s">
        <v>127</v>
      </c>
      <c r="B4" s="345"/>
      <c r="C4" s="345"/>
      <c r="D4" s="345"/>
      <c r="E4" s="345"/>
      <c r="F4" s="346" t="s">
        <v>110</v>
      </c>
      <c r="G4" s="346"/>
      <c r="H4" s="191"/>
      <c r="I4" s="191"/>
      <c r="J4" s="191"/>
      <c r="K4" s="191"/>
      <c r="L4" s="191"/>
      <c r="M4" s="191"/>
      <c r="N4" s="80"/>
      <c r="O4" s="190" t="s">
        <v>109</v>
      </c>
      <c r="R4" s="95"/>
      <c r="S4" s="95"/>
      <c r="Y4" s="1"/>
    </row>
    <row r="5" spans="1:26" ht="19.2" customHeight="1" x14ac:dyDescent="0.25">
      <c r="A5" s="342" t="s">
        <v>12</v>
      </c>
      <c r="B5" s="342"/>
      <c r="C5" s="342"/>
      <c r="D5" s="342"/>
      <c r="E5" s="342"/>
      <c r="F5" s="342"/>
      <c r="G5" s="342"/>
      <c r="H5" s="342"/>
      <c r="I5" s="342"/>
      <c r="J5" s="342"/>
      <c r="K5" s="342"/>
      <c r="L5" s="342"/>
      <c r="M5" s="342"/>
      <c r="N5" s="342"/>
      <c r="O5" s="342"/>
      <c r="R5" s="95"/>
      <c r="S5" s="95"/>
    </row>
    <row r="6" spans="1:26" s="4" customFormat="1" ht="69.599999999999994" customHeight="1" x14ac:dyDescent="0.25">
      <c r="A6" s="129" t="s">
        <v>56</v>
      </c>
      <c r="B6" s="100" t="s">
        <v>3</v>
      </c>
      <c r="C6" s="83" t="s">
        <v>63</v>
      </c>
      <c r="D6" s="100" t="s">
        <v>93</v>
      </c>
      <c r="E6" s="100" t="s">
        <v>64</v>
      </c>
      <c r="F6" s="100" t="s">
        <v>94</v>
      </c>
      <c r="G6" s="100" t="s">
        <v>10</v>
      </c>
      <c r="H6" s="117" t="s">
        <v>111</v>
      </c>
      <c r="I6" s="117" t="s">
        <v>112</v>
      </c>
      <c r="J6" s="117" t="s">
        <v>113</v>
      </c>
      <c r="K6" s="78" t="s">
        <v>95</v>
      </c>
      <c r="L6" s="82" t="s">
        <v>96</v>
      </c>
      <c r="M6" s="117" t="s">
        <v>44</v>
      </c>
      <c r="N6" s="100" t="s">
        <v>11</v>
      </c>
      <c r="O6" s="100" t="s">
        <v>97</v>
      </c>
      <c r="R6"/>
      <c r="S6"/>
      <c r="Z6" s="1"/>
    </row>
    <row r="7" spans="1:26" s="67" customFormat="1" ht="25.2" customHeight="1" x14ac:dyDescent="0.25">
      <c r="A7" s="130">
        <v>1</v>
      </c>
      <c r="B7" s="118"/>
      <c r="C7" s="149"/>
      <c r="D7" s="118"/>
      <c r="E7" s="7"/>
      <c r="F7" s="8"/>
      <c r="G7" s="8"/>
      <c r="H7" s="122">
        <v>1</v>
      </c>
      <c r="I7" s="122" t="s">
        <v>62</v>
      </c>
      <c r="J7" s="122" t="s">
        <v>1</v>
      </c>
      <c r="K7" s="110"/>
      <c r="L7" s="110"/>
      <c r="M7" s="188">
        <f>K7+L7</f>
        <v>0</v>
      </c>
      <c r="N7" s="180"/>
      <c r="O7" s="181"/>
    </row>
    <row r="8" spans="1:26" s="67" customFormat="1" ht="25.2" customHeight="1" x14ac:dyDescent="0.25">
      <c r="A8" s="130">
        <v>2</v>
      </c>
      <c r="B8" s="118"/>
      <c r="C8" s="149"/>
      <c r="D8" s="118"/>
      <c r="E8" s="7"/>
      <c r="F8" s="8"/>
      <c r="G8" s="8"/>
      <c r="H8" s="122">
        <v>1</v>
      </c>
      <c r="I8" s="122" t="s">
        <v>62</v>
      </c>
      <c r="J8" s="122" t="s">
        <v>1</v>
      </c>
      <c r="K8" s="110"/>
      <c r="L8" s="110"/>
      <c r="M8" s="188">
        <f t="shared" ref="M8:M26" si="0">K8+L8</f>
        <v>0</v>
      </c>
      <c r="N8" s="180"/>
      <c r="O8" s="181"/>
    </row>
    <row r="9" spans="1:26" s="67" customFormat="1" ht="25.2" customHeight="1" x14ac:dyDescent="0.25">
      <c r="A9" s="130">
        <v>3</v>
      </c>
      <c r="B9" s="118"/>
      <c r="C9" s="149"/>
      <c r="D9" s="118"/>
      <c r="E9" s="7"/>
      <c r="F9" s="8"/>
      <c r="G9" s="8"/>
      <c r="H9" s="122">
        <v>1</v>
      </c>
      <c r="I9" s="122" t="s">
        <v>62</v>
      </c>
      <c r="J9" s="122" t="s">
        <v>1</v>
      </c>
      <c r="K9" s="110"/>
      <c r="L9" s="110"/>
      <c r="M9" s="188">
        <f t="shared" si="0"/>
        <v>0</v>
      </c>
      <c r="N9" s="180"/>
      <c r="O9" s="181"/>
    </row>
    <row r="10" spans="1:26" s="67" customFormat="1" ht="25.2" customHeight="1" x14ac:dyDescent="0.25">
      <c r="A10" s="130">
        <v>4</v>
      </c>
      <c r="B10" s="118"/>
      <c r="C10" s="149"/>
      <c r="D10" s="118"/>
      <c r="E10" s="7"/>
      <c r="F10" s="8"/>
      <c r="G10" s="8"/>
      <c r="H10" s="122">
        <v>1</v>
      </c>
      <c r="I10" s="122" t="s">
        <v>62</v>
      </c>
      <c r="J10" s="122" t="s">
        <v>1</v>
      </c>
      <c r="K10" s="110"/>
      <c r="L10" s="110"/>
      <c r="M10" s="188">
        <f t="shared" si="0"/>
        <v>0</v>
      </c>
      <c r="N10" s="180"/>
      <c r="O10" s="181"/>
    </row>
    <row r="11" spans="1:26" s="67" customFormat="1" ht="25.2" customHeight="1" x14ac:dyDescent="0.25">
      <c r="A11" s="130">
        <v>5</v>
      </c>
      <c r="B11" s="118"/>
      <c r="C11" s="149"/>
      <c r="D11" s="118"/>
      <c r="E11" s="7"/>
      <c r="F11" s="8"/>
      <c r="G11" s="8"/>
      <c r="H11" s="122">
        <v>1</v>
      </c>
      <c r="I11" s="122" t="s">
        <v>62</v>
      </c>
      <c r="J11" s="122" t="s">
        <v>1</v>
      </c>
      <c r="K11" s="110"/>
      <c r="L11" s="110"/>
      <c r="M11" s="188">
        <f t="shared" si="0"/>
        <v>0</v>
      </c>
      <c r="N11" s="180"/>
      <c r="O11" s="181"/>
    </row>
    <row r="12" spans="1:26" s="67" customFormat="1" ht="25.2" customHeight="1" x14ac:dyDescent="0.25">
      <c r="A12" s="130">
        <v>6</v>
      </c>
      <c r="B12" s="118"/>
      <c r="C12" s="149"/>
      <c r="D12" s="118"/>
      <c r="E12" s="7"/>
      <c r="F12" s="8"/>
      <c r="G12" s="8"/>
      <c r="H12" s="122">
        <v>1</v>
      </c>
      <c r="I12" s="122" t="s">
        <v>62</v>
      </c>
      <c r="J12" s="122" t="s">
        <v>1</v>
      </c>
      <c r="K12" s="110"/>
      <c r="L12" s="110"/>
      <c r="M12" s="188">
        <f t="shared" si="0"/>
        <v>0</v>
      </c>
      <c r="N12" s="180"/>
      <c r="O12" s="181"/>
    </row>
    <row r="13" spans="1:26" s="67" customFormat="1" ht="25.2" customHeight="1" x14ac:dyDescent="0.25">
      <c r="A13" s="130">
        <v>7</v>
      </c>
      <c r="B13" s="118"/>
      <c r="C13" s="149"/>
      <c r="D13" s="118"/>
      <c r="E13" s="7"/>
      <c r="F13" s="8"/>
      <c r="G13" s="8"/>
      <c r="H13" s="122">
        <v>1</v>
      </c>
      <c r="I13" s="122" t="s">
        <v>62</v>
      </c>
      <c r="J13" s="122" t="s">
        <v>1</v>
      </c>
      <c r="K13" s="110"/>
      <c r="L13" s="110"/>
      <c r="M13" s="188">
        <f t="shared" si="0"/>
        <v>0</v>
      </c>
      <c r="N13" s="180"/>
      <c r="O13" s="181"/>
    </row>
    <row r="14" spans="1:26" s="67" customFormat="1" ht="25.2" customHeight="1" x14ac:dyDescent="0.25">
      <c r="A14" s="130">
        <v>8</v>
      </c>
      <c r="B14" s="118"/>
      <c r="C14" s="149"/>
      <c r="D14" s="118"/>
      <c r="E14" s="7"/>
      <c r="F14" s="8"/>
      <c r="G14" s="8"/>
      <c r="H14" s="122">
        <v>1</v>
      </c>
      <c r="I14" s="122" t="s">
        <v>62</v>
      </c>
      <c r="J14" s="122" t="s">
        <v>1</v>
      </c>
      <c r="K14" s="110"/>
      <c r="L14" s="110"/>
      <c r="M14" s="188">
        <f t="shared" si="0"/>
        <v>0</v>
      </c>
      <c r="N14" s="180"/>
      <c r="O14" s="181"/>
    </row>
    <row r="15" spans="1:26" s="67" customFormat="1" ht="25.2" customHeight="1" x14ac:dyDescent="0.25">
      <c r="A15" s="130">
        <v>9</v>
      </c>
      <c r="B15" s="118"/>
      <c r="C15" s="149"/>
      <c r="D15" s="118"/>
      <c r="E15" s="7"/>
      <c r="F15" s="8"/>
      <c r="G15" s="8"/>
      <c r="H15" s="122">
        <v>1</v>
      </c>
      <c r="I15" s="122" t="s">
        <v>62</v>
      </c>
      <c r="J15" s="122" t="s">
        <v>1</v>
      </c>
      <c r="K15" s="110"/>
      <c r="L15" s="110"/>
      <c r="M15" s="188">
        <f t="shared" si="0"/>
        <v>0</v>
      </c>
      <c r="N15" s="180"/>
      <c r="O15" s="181"/>
    </row>
    <row r="16" spans="1:26" s="67" customFormat="1" ht="25.2" customHeight="1" x14ac:dyDescent="0.25">
      <c r="A16" s="130">
        <v>10</v>
      </c>
      <c r="B16" s="118"/>
      <c r="C16" s="149"/>
      <c r="D16" s="118"/>
      <c r="E16" s="7"/>
      <c r="F16" s="8"/>
      <c r="G16" s="8"/>
      <c r="H16" s="122">
        <v>1</v>
      </c>
      <c r="I16" s="122" t="s">
        <v>62</v>
      </c>
      <c r="J16" s="122" t="s">
        <v>1</v>
      </c>
      <c r="K16" s="110"/>
      <c r="L16" s="110"/>
      <c r="M16" s="188">
        <f t="shared" si="0"/>
        <v>0</v>
      </c>
      <c r="N16" s="180"/>
      <c r="O16" s="181"/>
    </row>
    <row r="17" spans="1:26" s="67" customFormat="1" ht="25.2" customHeight="1" x14ac:dyDescent="0.25">
      <c r="A17" s="130">
        <v>11</v>
      </c>
      <c r="B17" s="118"/>
      <c r="C17" s="149"/>
      <c r="D17" s="118"/>
      <c r="E17" s="7"/>
      <c r="F17" s="8"/>
      <c r="G17" s="8"/>
      <c r="H17" s="122">
        <v>1</v>
      </c>
      <c r="I17" s="122" t="s">
        <v>62</v>
      </c>
      <c r="J17" s="122" t="s">
        <v>1</v>
      </c>
      <c r="K17" s="110"/>
      <c r="L17" s="110"/>
      <c r="M17" s="188">
        <f t="shared" si="0"/>
        <v>0</v>
      </c>
      <c r="N17" s="180"/>
      <c r="O17" s="181"/>
    </row>
    <row r="18" spans="1:26" s="67" customFormat="1" ht="25.2" customHeight="1" x14ac:dyDescent="0.25">
      <c r="A18" s="130">
        <v>12</v>
      </c>
      <c r="B18" s="118"/>
      <c r="C18" s="149"/>
      <c r="D18" s="118"/>
      <c r="E18" s="7"/>
      <c r="F18" s="8"/>
      <c r="G18" s="8"/>
      <c r="H18" s="122">
        <v>1</v>
      </c>
      <c r="I18" s="122" t="s">
        <v>62</v>
      </c>
      <c r="J18" s="122" t="s">
        <v>1</v>
      </c>
      <c r="K18" s="110"/>
      <c r="L18" s="110"/>
      <c r="M18" s="188">
        <f t="shared" si="0"/>
        <v>0</v>
      </c>
      <c r="N18" s="180"/>
      <c r="O18" s="181"/>
    </row>
    <row r="19" spans="1:26" s="67" customFormat="1" ht="25.2" customHeight="1" x14ac:dyDescent="0.25">
      <c r="A19" s="130">
        <v>13</v>
      </c>
      <c r="B19" s="119"/>
      <c r="C19" s="149"/>
      <c r="D19" s="119"/>
      <c r="E19" s="7"/>
      <c r="F19" s="8"/>
      <c r="G19" s="8"/>
      <c r="H19" s="122">
        <v>1</v>
      </c>
      <c r="I19" s="122" t="s">
        <v>62</v>
      </c>
      <c r="J19" s="122" t="s">
        <v>1</v>
      </c>
      <c r="K19" s="110"/>
      <c r="L19" s="110"/>
      <c r="M19" s="188">
        <f t="shared" si="0"/>
        <v>0</v>
      </c>
      <c r="N19" s="180"/>
      <c r="O19" s="181"/>
    </row>
    <row r="20" spans="1:26" s="67" customFormat="1" ht="25.2" customHeight="1" x14ac:dyDescent="0.25">
      <c r="A20" s="130">
        <v>14</v>
      </c>
      <c r="B20" s="119"/>
      <c r="C20" s="149"/>
      <c r="D20" s="119"/>
      <c r="E20" s="7"/>
      <c r="F20" s="8"/>
      <c r="G20" s="8"/>
      <c r="H20" s="122">
        <v>1</v>
      </c>
      <c r="I20" s="122" t="s">
        <v>62</v>
      </c>
      <c r="J20" s="122" t="s">
        <v>1</v>
      </c>
      <c r="K20" s="110"/>
      <c r="L20" s="110"/>
      <c r="M20" s="188">
        <f t="shared" si="0"/>
        <v>0</v>
      </c>
      <c r="N20" s="180"/>
      <c r="O20" s="181"/>
    </row>
    <row r="21" spans="1:26" s="67" customFormat="1" ht="25.2" customHeight="1" x14ac:dyDescent="0.25">
      <c r="A21" s="130">
        <v>15</v>
      </c>
      <c r="B21" s="119"/>
      <c r="C21" s="149"/>
      <c r="D21" s="119"/>
      <c r="E21" s="7"/>
      <c r="F21" s="8"/>
      <c r="G21" s="8"/>
      <c r="H21" s="122">
        <v>1</v>
      </c>
      <c r="I21" s="122" t="s">
        <v>62</v>
      </c>
      <c r="J21" s="122" t="s">
        <v>1</v>
      </c>
      <c r="K21" s="110"/>
      <c r="L21" s="110"/>
      <c r="M21" s="188">
        <f t="shared" si="0"/>
        <v>0</v>
      </c>
      <c r="N21" s="180"/>
      <c r="O21" s="181"/>
    </row>
    <row r="22" spans="1:26" s="67" customFormat="1" ht="25.2" customHeight="1" x14ac:dyDescent="0.25">
      <c r="A22" s="130">
        <v>16</v>
      </c>
      <c r="B22" s="119"/>
      <c r="C22" s="149"/>
      <c r="D22" s="119"/>
      <c r="E22" s="7"/>
      <c r="F22" s="8"/>
      <c r="G22" s="8"/>
      <c r="H22" s="122">
        <v>1</v>
      </c>
      <c r="I22" s="122" t="s">
        <v>62</v>
      </c>
      <c r="J22" s="122" t="s">
        <v>1</v>
      </c>
      <c r="K22" s="110"/>
      <c r="L22" s="110"/>
      <c r="M22" s="188">
        <f t="shared" si="0"/>
        <v>0</v>
      </c>
      <c r="N22" s="180"/>
      <c r="O22" s="181"/>
    </row>
    <row r="23" spans="1:26" s="67" customFormat="1" ht="25.2" customHeight="1" x14ac:dyDescent="0.25">
      <c r="A23" s="130">
        <v>17</v>
      </c>
      <c r="B23" s="119"/>
      <c r="C23" s="149"/>
      <c r="D23" s="119"/>
      <c r="E23" s="7"/>
      <c r="F23" s="8"/>
      <c r="G23" s="8"/>
      <c r="H23" s="122">
        <v>1</v>
      </c>
      <c r="I23" s="122" t="s">
        <v>62</v>
      </c>
      <c r="J23" s="122" t="s">
        <v>1</v>
      </c>
      <c r="K23" s="110"/>
      <c r="L23" s="110"/>
      <c r="M23" s="188">
        <f t="shared" si="0"/>
        <v>0</v>
      </c>
      <c r="N23" s="180"/>
      <c r="O23" s="181"/>
    </row>
    <row r="24" spans="1:26" s="67" customFormat="1" ht="25.2" customHeight="1" x14ac:dyDescent="0.25">
      <c r="A24" s="130">
        <v>18</v>
      </c>
      <c r="B24" s="119"/>
      <c r="C24" s="149"/>
      <c r="D24" s="119"/>
      <c r="E24" s="7"/>
      <c r="F24" s="8"/>
      <c r="G24" s="8"/>
      <c r="H24" s="122">
        <v>1</v>
      </c>
      <c r="I24" s="122" t="s">
        <v>62</v>
      </c>
      <c r="J24" s="122" t="s">
        <v>1</v>
      </c>
      <c r="K24" s="110"/>
      <c r="L24" s="110"/>
      <c r="M24" s="188">
        <f t="shared" si="0"/>
        <v>0</v>
      </c>
      <c r="N24" s="180"/>
      <c r="O24" s="181"/>
    </row>
    <row r="25" spans="1:26" s="67" customFormat="1" ht="25.2" customHeight="1" x14ac:dyDescent="0.25">
      <c r="A25" s="130">
        <v>19</v>
      </c>
      <c r="B25" s="119"/>
      <c r="C25" s="149"/>
      <c r="D25" s="119"/>
      <c r="E25" s="7"/>
      <c r="F25" s="8"/>
      <c r="G25" s="8"/>
      <c r="H25" s="122">
        <v>1</v>
      </c>
      <c r="I25" s="122" t="s">
        <v>62</v>
      </c>
      <c r="J25" s="122" t="s">
        <v>1</v>
      </c>
      <c r="K25" s="110"/>
      <c r="L25" s="110"/>
      <c r="M25" s="188">
        <f t="shared" si="0"/>
        <v>0</v>
      </c>
      <c r="N25" s="180"/>
      <c r="O25" s="181"/>
    </row>
    <row r="26" spans="1:26" s="67" customFormat="1" ht="25.2" customHeight="1" x14ac:dyDescent="0.25">
      <c r="A26" s="131">
        <v>20</v>
      </c>
      <c r="B26" s="119"/>
      <c r="C26" s="149"/>
      <c r="D26" s="119"/>
      <c r="E26" s="120"/>
      <c r="F26" s="121"/>
      <c r="G26" s="121"/>
      <c r="H26" s="122">
        <v>1</v>
      </c>
      <c r="I26" s="122" t="s">
        <v>62</v>
      </c>
      <c r="J26" s="122" t="s">
        <v>1</v>
      </c>
      <c r="K26" s="110"/>
      <c r="L26" s="110"/>
      <c r="M26" s="188">
        <f t="shared" si="0"/>
        <v>0</v>
      </c>
      <c r="N26" s="182"/>
      <c r="O26" s="183"/>
    </row>
    <row r="27" spans="1:26" ht="20.100000000000001" customHeight="1" x14ac:dyDescent="0.25">
      <c r="A27" s="336" t="s">
        <v>69</v>
      </c>
      <c r="B27" s="336"/>
      <c r="C27" s="336"/>
      <c r="D27" s="336"/>
      <c r="E27" s="336"/>
      <c r="F27" s="336"/>
      <c r="G27" s="336"/>
      <c r="H27" s="336"/>
      <c r="I27" s="336"/>
      <c r="J27" s="336"/>
      <c r="K27" s="114">
        <f>SUM(K7:K26)</f>
        <v>0</v>
      </c>
      <c r="L27" s="115">
        <f>SUM(L7:L26)</f>
        <v>0</v>
      </c>
      <c r="M27" s="116">
        <f>SUM(M7:M26)</f>
        <v>0</v>
      </c>
      <c r="N27" s="337"/>
      <c r="O27" s="338"/>
      <c r="Z27" s="5"/>
    </row>
    <row r="28" spans="1:26" ht="8.25" customHeight="1" thickBot="1" x14ac:dyDescent="0.3">
      <c r="A28" s="54"/>
      <c r="B28" s="54"/>
      <c r="C28" s="54"/>
      <c r="D28" s="9"/>
      <c r="E28" s="85"/>
      <c r="F28" s="86"/>
      <c r="G28" s="86"/>
      <c r="H28" s="86"/>
      <c r="I28" s="86"/>
      <c r="J28" s="86"/>
      <c r="K28" s="86"/>
      <c r="L28" s="86"/>
      <c r="M28" s="86"/>
      <c r="N28" s="86"/>
      <c r="O28" s="86"/>
    </row>
    <row r="29" spans="1:26" s="112" customFormat="1" ht="22.5" customHeight="1" x14ac:dyDescent="0.25">
      <c r="A29" s="309" t="s">
        <v>60</v>
      </c>
      <c r="B29" s="310"/>
      <c r="C29" s="310"/>
      <c r="D29" s="311"/>
      <c r="E29" s="317"/>
      <c r="F29" s="318"/>
      <c r="G29" s="325" t="s">
        <v>28</v>
      </c>
      <c r="H29" s="326"/>
      <c r="I29" s="326"/>
      <c r="J29" s="326"/>
      <c r="K29" s="326"/>
      <c r="L29" s="326"/>
      <c r="M29" s="326"/>
      <c r="N29" s="326"/>
      <c r="O29" s="327"/>
    </row>
    <row r="30" spans="1:26" ht="7.5" customHeight="1" thickBot="1" x14ac:dyDescent="0.3">
      <c r="A30" s="88"/>
      <c r="B30" s="54"/>
      <c r="C30" s="54"/>
      <c r="D30" s="63"/>
      <c r="E30" s="63"/>
      <c r="F30" s="19"/>
      <c r="G30" s="328"/>
      <c r="H30" s="329"/>
      <c r="I30" s="329"/>
      <c r="J30" s="329"/>
      <c r="K30" s="329"/>
      <c r="L30" s="329"/>
      <c r="M30" s="329"/>
      <c r="N30" s="329"/>
      <c r="O30" s="330"/>
    </row>
    <row r="31" spans="1:26" ht="39.75" customHeight="1" x14ac:dyDescent="0.25">
      <c r="A31" s="314" t="s">
        <v>61</v>
      </c>
      <c r="B31" s="315"/>
      <c r="C31" s="315"/>
      <c r="D31" s="316"/>
      <c r="E31" s="319" t="s">
        <v>13</v>
      </c>
      <c r="F31" s="320"/>
      <c r="G31" s="331" t="s">
        <v>14</v>
      </c>
      <c r="H31" s="332"/>
      <c r="I31" s="332"/>
      <c r="J31" s="332"/>
      <c r="K31" s="332"/>
      <c r="L31" s="332"/>
      <c r="M31" s="332"/>
      <c r="N31" s="332"/>
      <c r="O31" s="333"/>
    </row>
    <row r="32" spans="1:26" ht="24.6" customHeight="1" x14ac:dyDescent="0.25">
      <c r="A32" s="89"/>
      <c r="B32" s="94"/>
      <c r="C32" s="94"/>
      <c r="D32" s="63"/>
      <c r="E32" s="321"/>
      <c r="F32" s="322"/>
      <c r="G32" s="303" t="s">
        <v>59</v>
      </c>
      <c r="H32" s="304"/>
      <c r="I32" s="305"/>
      <c r="J32" s="305"/>
      <c r="K32" s="305"/>
      <c r="L32" s="305"/>
      <c r="M32" s="305"/>
      <c r="N32" s="305"/>
      <c r="O32" s="306"/>
    </row>
    <row r="33" spans="1:15" ht="12" customHeight="1" x14ac:dyDescent="0.25">
      <c r="A33" s="88"/>
      <c r="B33" s="54"/>
      <c r="C33" s="54"/>
      <c r="D33" s="64"/>
      <c r="E33" s="321"/>
      <c r="F33" s="322"/>
      <c r="G33" s="113"/>
      <c r="H33" s="111"/>
      <c r="I33" s="84"/>
      <c r="J33" s="84"/>
      <c r="K33" s="13"/>
      <c r="L33" s="13"/>
      <c r="M33" s="11"/>
      <c r="N33" s="11"/>
      <c r="O33" s="56"/>
    </row>
    <row r="34" spans="1:15" ht="27.6" customHeight="1" x14ac:dyDescent="0.25">
      <c r="A34" s="88"/>
      <c r="B34" s="54"/>
      <c r="C34" s="54"/>
      <c r="D34" s="63"/>
      <c r="E34" s="321"/>
      <c r="F34" s="322"/>
      <c r="G34" s="312" t="s">
        <v>57</v>
      </c>
      <c r="H34" s="313"/>
      <c r="I34" s="307"/>
      <c r="J34" s="307"/>
      <c r="K34" s="307"/>
      <c r="L34" s="307"/>
      <c r="M34" s="307"/>
      <c r="N34" s="307"/>
      <c r="O34" s="308"/>
    </row>
    <row r="35" spans="1:15" ht="11.7" customHeight="1" x14ac:dyDescent="0.25">
      <c r="A35" s="90"/>
      <c r="B35" s="63"/>
      <c r="C35" s="63"/>
      <c r="D35" s="63"/>
      <c r="E35" s="323"/>
      <c r="F35" s="324"/>
      <c r="G35" s="58"/>
      <c r="H35" s="14"/>
      <c r="I35" s="14"/>
      <c r="J35" s="14"/>
      <c r="K35" s="13"/>
      <c r="L35" s="13"/>
      <c r="M35" s="11"/>
      <c r="N35" s="11"/>
      <c r="O35" s="56"/>
    </row>
    <row r="36" spans="1:15" ht="15" customHeight="1" x14ac:dyDescent="0.25">
      <c r="A36" s="88"/>
      <c r="B36" s="54"/>
      <c r="C36" s="54"/>
      <c r="D36" s="54"/>
      <c r="E36" s="54"/>
      <c r="F36" s="11"/>
      <c r="G36" s="312" t="s">
        <v>58</v>
      </c>
      <c r="H36" s="313"/>
      <c r="I36" s="178"/>
      <c r="J36" s="334" t="s">
        <v>88</v>
      </c>
      <c r="K36" s="334"/>
      <c r="L36" s="126"/>
      <c r="M36" s="11"/>
      <c r="N36" s="11"/>
      <c r="O36" s="56"/>
    </row>
    <row r="37" spans="1:15" ht="15.75" customHeight="1" x14ac:dyDescent="0.25">
      <c r="A37" s="87"/>
      <c r="B37" s="93"/>
      <c r="C37" s="93"/>
      <c r="D37" s="54"/>
      <c r="E37" s="54"/>
      <c r="F37" s="11"/>
      <c r="G37" s="57"/>
      <c r="H37" s="84"/>
      <c r="I37" s="11"/>
      <c r="J37" s="335" t="s">
        <v>89</v>
      </c>
      <c r="K37" s="335"/>
      <c r="L37" s="92"/>
      <c r="M37" s="11"/>
      <c r="N37" s="11"/>
      <c r="O37" s="56"/>
    </row>
    <row r="38" spans="1:15" ht="15" customHeight="1" x14ac:dyDescent="0.25">
      <c r="A38" s="87"/>
      <c r="B38" s="93"/>
      <c r="C38" s="93"/>
      <c r="D38" s="54"/>
      <c r="E38" s="54"/>
      <c r="F38" s="11"/>
      <c r="G38" s="57"/>
      <c r="H38" s="84"/>
      <c r="I38" s="11"/>
      <c r="J38" s="335" t="s">
        <v>90</v>
      </c>
      <c r="K38" s="335"/>
      <c r="L38" s="126"/>
      <c r="M38" s="11"/>
      <c r="N38" s="11"/>
      <c r="O38" s="56"/>
    </row>
    <row r="39" spans="1:15" x14ac:dyDescent="0.25">
      <c r="A39" s="343" t="s">
        <v>7</v>
      </c>
      <c r="B39" s="344"/>
      <c r="C39" s="94"/>
      <c r="D39" s="54"/>
      <c r="E39" s="54"/>
      <c r="F39" s="11"/>
      <c r="G39" s="303" t="s">
        <v>7</v>
      </c>
      <c r="H39" s="304"/>
      <c r="L39" s="92"/>
      <c r="M39" s="11"/>
      <c r="N39" s="11"/>
      <c r="O39" s="56"/>
    </row>
    <row r="40" spans="1:15" x14ac:dyDescent="0.25">
      <c r="A40" s="88"/>
      <c r="B40" s="54"/>
      <c r="C40" s="54"/>
      <c r="D40" s="54"/>
      <c r="E40" s="54"/>
      <c r="F40" s="11"/>
      <c r="G40" s="303"/>
      <c r="H40" s="304"/>
      <c r="I40" s="84"/>
      <c r="J40" s="84"/>
      <c r="K40" s="11"/>
      <c r="L40" s="11"/>
      <c r="M40" s="11"/>
      <c r="N40" s="11"/>
      <c r="O40" s="56"/>
    </row>
    <row r="41" spans="1:15" x14ac:dyDescent="0.25">
      <c r="A41" s="88"/>
      <c r="B41" s="54"/>
      <c r="C41" s="54"/>
      <c r="D41" s="54"/>
      <c r="E41" s="54"/>
      <c r="F41" s="11"/>
      <c r="G41" s="59"/>
      <c r="H41" s="11"/>
      <c r="I41" s="11"/>
      <c r="J41" s="11"/>
      <c r="K41" s="11"/>
      <c r="L41" s="11"/>
      <c r="M41" s="11"/>
      <c r="N41" s="11"/>
      <c r="O41" s="56"/>
    </row>
    <row r="42" spans="1:15" ht="33.6" customHeight="1" thickBot="1" x14ac:dyDescent="0.3">
      <c r="A42" s="91"/>
      <c r="B42" s="101"/>
      <c r="C42" s="55"/>
      <c r="D42" s="55"/>
      <c r="E42" s="55"/>
      <c r="F42" s="43"/>
      <c r="G42" s="60"/>
      <c r="H42" s="43"/>
      <c r="I42" s="43"/>
      <c r="J42" s="43"/>
      <c r="K42" s="43"/>
      <c r="L42" s="43"/>
      <c r="M42" s="43"/>
      <c r="N42" s="43"/>
      <c r="O42" s="65"/>
    </row>
    <row r="43" spans="1:15" ht="19.95" customHeight="1" x14ac:dyDescent="0.25">
      <c r="A43" s="23"/>
      <c r="B43" s="23"/>
      <c r="C43" s="23"/>
      <c r="D43" s="23"/>
      <c r="E43" s="23"/>
      <c r="F43" s="11"/>
      <c r="G43" s="109"/>
      <c r="H43" s="109"/>
      <c r="I43" s="109"/>
      <c r="J43" s="109"/>
      <c r="K43" s="109"/>
      <c r="L43" s="109"/>
      <c r="M43" s="109"/>
      <c r="N43" s="109"/>
      <c r="O43" s="109"/>
    </row>
  </sheetData>
  <sheetProtection formatCells="0" formatColumns="0" formatRows="0" insertRows="0" deleteRows="0"/>
  <mergeCells count="23">
    <mergeCell ref="A27:J27"/>
    <mergeCell ref="N27:O27"/>
    <mergeCell ref="A1:O1"/>
    <mergeCell ref="A5:O5"/>
    <mergeCell ref="A39:B39"/>
    <mergeCell ref="G36:H36"/>
    <mergeCell ref="A4:E4"/>
    <mergeCell ref="F4:G4"/>
    <mergeCell ref="G40:H40"/>
    <mergeCell ref="I32:O32"/>
    <mergeCell ref="I34:O34"/>
    <mergeCell ref="G32:H32"/>
    <mergeCell ref="A29:D29"/>
    <mergeCell ref="G34:H34"/>
    <mergeCell ref="A31:D31"/>
    <mergeCell ref="E29:F29"/>
    <mergeCell ref="E31:F35"/>
    <mergeCell ref="G29:O30"/>
    <mergeCell ref="G31:O31"/>
    <mergeCell ref="G39:H39"/>
    <mergeCell ref="J36:K36"/>
    <mergeCell ref="J37:K37"/>
    <mergeCell ref="J38:K38"/>
  </mergeCells>
  <phoneticPr fontId="0" type="noConversion"/>
  <dataValidations count="1">
    <dataValidation type="list" allowBlank="1" showInputMessage="1" showErrorMessage="1" sqref="C7:C26" xr:uid="{C0C547B7-E9C9-4C8A-8FD3-70FF7ED47637}">
      <formula1>"Contributions en nature,Poste A,Poste B,Poste C,Poste D,Poste E,Poste F,Poste G,Animation,Communication, Evaluation,Secrétariat - gestion de dossiers"</formula1>
    </dataValidation>
  </dataValidations>
  <printOptions horizontalCentered="1" verticalCentered="1"/>
  <pageMargins left="0.11811023622047245" right="0.11811023622047245" top="0.39370078740157483" bottom="0.59055118110236227" header="0.51181102362204722" footer="0.39370078740157483"/>
  <pageSetup paperSize="9" scale="51" firstPageNumber="0" orientation="landscape" horizontalDpi="300" verticalDpi="300" r:id="rId1"/>
  <headerFooter alignWithMargins="0">
    <oddFooter>&amp;L&amp;A&amp;R&amp;P/&amp;N</oddFooter>
  </headerFooter>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13</xdr:col>
                    <xdr:colOff>601980</xdr:colOff>
                    <xdr:row>6</xdr:row>
                    <xdr:rowOff>60960</xdr:rowOff>
                  </from>
                  <to>
                    <xdr:col>14</xdr:col>
                    <xdr:colOff>266700</xdr:colOff>
                    <xdr:row>6</xdr:row>
                    <xdr:rowOff>266700</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13</xdr:col>
                    <xdr:colOff>601980</xdr:colOff>
                    <xdr:row>7</xdr:row>
                    <xdr:rowOff>60960</xdr:rowOff>
                  </from>
                  <to>
                    <xdr:col>14</xdr:col>
                    <xdr:colOff>266700</xdr:colOff>
                    <xdr:row>7</xdr:row>
                    <xdr:rowOff>266700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13</xdr:col>
                    <xdr:colOff>601980</xdr:colOff>
                    <xdr:row>8</xdr:row>
                    <xdr:rowOff>60960</xdr:rowOff>
                  </from>
                  <to>
                    <xdr:col>14</xdr:col>
                    <xdr:colOff>266700</xdr:colOff>
                    <xdr:row>8</xdr:row>
                    <xdr:rowOff>266700</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13</xdr:col>
                    <xdr:colOff>601980</xdr:colOff>
                    <xdr:row>9</xdr:row>
                    <xdr:rowOff>60960</xdr:rowOff>
                  </from>
                  <to>
                    <xdr:col>14</xdr:col>
                    <xdr:colOff>266700</xdr:colOff>
                    <xdr:row>9</xdr:row>
                    <xdr:rowOff>266700</xdr:rowOff>
                  </to>
                </anchor>
              </controlPr>
            </control>
          </mc:Choice>
        </mc:AlternateContent>
        <mc:AlternateContent xmlns:mc="http://schemas.openxmlformats.org/markup-compatibility/2006">
          <mc:Choice Requires="x14">
            <control shapeId="1094" r:id="rId8" name="Check Box 70">
              <controlPr defaultSize="0" autoFill="0" autoLine="0" autoPict="0">
                <anchor moveWithCells="1">
                  <from>
                    <xdr:col>13</xdr:col>
                    <xdr:colOff>601980</xdr:colOff>
                    <xdr:row>10</xdr:row>
                    <xdr:rowOff>60960</xdr:rowOff>
                  </from>
                  <to>
                    <xdr:col>14</xdr:col>
                    <xdr:colOff>266700</xdr:colOff>
                    <xdr:row>10</xdr:row>
                    <xdr:rowOff>266700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13</xdr:col>
                    <xdr:colOff>601980</xdr:colOff>
                    <xdr:row>10</xdr:row>
                    <xdr:rowOff>60960</xdr:rowOff>
                  </from>
                  <to>
                    <xdr:col>14</xdr:col>
                    <xdr:colOff>266700</xdr:colOff>
                    <xdr:row>10</xdr:row>
                    <xdr:rowOff>266700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13</xdr:col>
                    <xdr:colOff>601980</xdr:colOff>
                    <xdr:row>11</xdr:row>
                    <xdr:rowOff>60960</xdr:rowOff>
                  </from>
                  <to>
                    <xdr:col>14</xdr:col>
                    <xdr:colOff>266700</xdr:colOff>
                    <xdr:row>11</xdr:row>
                    <xdr:rowOff>266700</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13</xdr:col>
                    <xdr:colOff>601980</xdr:colOff>
                    <xdr:row>12</xdr:row>
                    <xdr:rowOff>60960</xdr:rowOff>
                  </from>
                  <to>
                    <xdr:col>14</xdr:col>
                    <xdr:colOff>266700</xdr:colOff>
                    <xdr:row>12</xdr:row>
                    <xdr:rowOff>266700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13</xdr:col>
                    <xdr:colOff>601980</xdr:colOff>
                    <xdr:row>13</xdr:row>
                    <xdr:rowOff>60960</xdr:rowOff>
                  </from>
                  <to>
                    <xdr:col>14</xdr:col>
                    <xdr:colOff>266700</xdr:colOff>
                    <xdr:row>13</xdr:row>
                    <xdr:rowOff>266700</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13</xdr:col>
                    <xdr:colOff>601980</xdr:colOff>
                    <xdr:row>14</xdr:row>
                    <xdr:rowOff>60960</xdr:rowOff>
                  </from>
                  <to>
                    <xdr:col>14</xdr:col>
                    <xdr:colOff>266700</xdr:colOff>
                    <xdr:row>14</xdr:row>
                    <xdr:rowOff>266700</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13</xdr:col>
                    <xdr:colOff>601980</xdr:colOff>
                    <xdr:row>15</xdr:row>
                    <xdr:rowOff>60960</xdr:rowOff>
                  </from>
                  <to>
                    <xdr:col>14</xdr:col>
                    <xdr:colOff>266700</xdr:colOff>
                    <xdr:row>15</xdr:row>
                    <xdr:rowOff>266700</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13</xdr:col>
                    <xdr:colOff>601980</xdr:colOff>
                    <xdr:row>16</xdr:row>
                    <xdr:rowOff>60960</xdr:rowOff>
                  </from>
                  <to>
                    <xdr:col>14</xdr:col>
                    <xdr:colOff>266700</xdr:colOff>
                    <xdr:row>16</xdr:row>
                    <xdr:rowOff>266700</xdr:rowOff>
                  </to>
                </anchor>
              </controlPr>
            </control>
          </mc:Choice>
        </mc:AlternateContent>
        <mc:AlternateContent xmlns:mc="http://schemas.openxmlformats.org/markup-compatibility/2006">
          <mc:Choice Requires="x14">
            <control shapeId="1102" r:id="rId16" name="Check Box 78">
              <controlPr defaultSize="0" autoFill="0" autoLine="0" autoPict="0">
                <anchor moveWithCells="1">
                  <from>
                    <xdr:col>13</xdr:col>
                    <xdr:colOff>601980</xdr:colOff>
                    <xdr:row>17</xdr:row>
                    <xdr:rowOff>60960</xdr:rowOff>
                  </from>
                  <to>
                    <xdr:col>14</xdr:col>
                    <xdr:colOff>266700</xdr:colOff>
                    <xdr:row>17</xdr:row>
                    <xdr:rowOff>266700</xdr:rowOff>
                  </to>
                </anchor>
              </controlPr>
            </control>
          </mc:Choice>
        </mc:AlternateContent>
        <mc:AlternateContent xmlns:mc="http://schemas.openxmlformats.org/markup-compatibility/2006">
          <mc:Choice Requires="x14">
            <control shapeId="1103" r:id="rId17" name="Check Box 79">
              <controlPr defaultSize="0" autoFill="0" autoLine="0" autoPict="0">
                <anchor moveWithCells="1">
                  <from>
                    <xdr:col>13</xdr:col>
                    <xdr:colOff>601980</xdr:colOff>
                    <xdr:row>25</xdr:row>
                    <xdr:rowOff>60960</xdr:rowOff>
                  </from>
                  <to>
                    <xdr:col>14</xdr:col>
                    <xdr:colOff>266700</xdr:colOff>
                    <xdr:row>25</xdr:row>
                    <xdr:rowOff>266700</xdr:rowOff>
                  </to>
                </anchor>
              </controlPr>
            </control>
          </mc:Choice>
        </mc:AlternateContent>
        <mc:AlternateContent xmlns:mc="http://schemas.openxmlformats.org/markup-compatibility/2006">
          <mc:Choice Requires="x14">
            <control shapeId="1104" r:id="rId18" name="Check Box 80">
              <controlPr defaultSize="0" autoFill="0" autoLine="0" autoPict="0">
                <anchor moveWithCells="1">
                  <from>
                    <xdr:col>13</xdr:col>
                    <xdr:colOff>601980</xdr:colOff>
                    <xdr:row>8</xdr:row>
                    <xdr:rowOff>60960</xdr:rowOff>
                  </from>
                  <to>
                    <xdr:col>14</xdr:col>
                    <xdr:colOff>266700</xdr:colOff>
                    <xdr:row>8</xdr:row>
                    <xdr:rowOff>266700</xdr:rowOff>
                  </to>
                </anchor>
              </controlPr>
            </control>
          </mc:Choice>
        </mc:AlternateContent>
        <mc:AlternateContent xmlns:mc="http://schemas.openxmlformats.org/markup-compatibility/2006">
          <mc:Choice Requires="x14">
            <control shapeId="1105" r:id="rId19" name="Check Box 81">
              <controlPr defaultSize="0" autoFill="0" autoLine="0" autoPict="0">
                <anchor moveWithCells="1">
                  <from>
                    <xdr:col>13</xdr:col>
                    <xdr:colOff>601980</xdr:colOff>
                    <xdr:row>9</xdr:row>
                    <xdr:rowOff>60960</xdr:rowOff>
                  </from>
                  <to>
                    <xdr:col>14</xdr:col>
                    <xdr:colOff>266700</xdr:colOff>
                    <xdr:row>9</xdr:row>
                    <xdr:rowOff>266700</xdr:rowOff>
                  </to>
                </anchor>
              </controlPr>
            </control>
          </mc:Choice>
        </mc:AlternateContent>
        <mc:AlternateContent xmlns:mc="http://schemas.openxmlformats.org/markup-compatibility/2006">
          <mc:Choice Requires="x14">
            <control shapeId="1106" r:id="rId20" name="Check Box 82">
              <controlPr defaultSize="0" autoFill="0" autoLine="0" autoPict="0">
                <anchor moveWithCells="1">
                  <from>
                    <xdr:col>13</xdr:col>
                    <xdr:colOff>601980</xdr:colOff>
                    <xdr:row>10</xdr:row>
                    <xdr:rowOff>60960</xdr:rowOff>
                  </from>
                  <to>
                    <xdr:col>14</xdr:col>
                    <xdr:colOff>266700</xdr:colOff>
                    <xdr:row>10</xdr:row>
                    <xdr:rowOff>266700</xdr:rowOff>
                  </to>
                </anchor>
              </controlPr>
            </control>
          </mc:Choice>
        </mc:AlternateContent>
        <mc:AlternateContent xmlns:mc="http://schemas.openxmlformats.org/markup-compatibility/2006">
          <mc:Choice Requires="x14">
            <control shapeId="1107" r:id="rId21" name="Check Box 83">
              <controlPr defaultSize="0" autoFill="0" autoLine="0" autoPict="0">
                <anchor moveWithCells="1">
                  <from>
                    <xdr:col>13</xdr:col>
                    <xdr:colOff>601980</xdr:colOff>
                    <xdr:row>11</xdr:row>
                    <xdr:rowOff>60960</xdr:rowOff>
                  </from>
                  <to>
                    <xdr:col>14</xdr:col>
                    <xdr:colOff>266700</xdr:colOff>
                    <xdr:row>11</xdr:row>
                    <xdr:rowOff>266700</xdr:rowOff>
                  </to>
                </anchor>
              </controlPr>
            </control>
          </mc:Choice>
        </mc:AlternateContent>
        <mc:AlternateContent xmlns:mc="http://schemas.openxmlformats.org/markup-compatibility/2006">
          <mc:Choice Requires="x14">
            <control shapeId="1108" r:id="rId22" name="Check Box 84">
              <controlPr defaultSize="0" autoFill="0" autoLine="0" autoPict="0">
                <anchor moveWithCells="1">
                  <from>
                    <xdr:col>13</xdr:col>
                    <xdr:colOff>601980</xdr:colOff>
                    <xdr:row>12</xdr:row>
                    <xdr:rowOff>60960</xdr:rowOff>
                  </from>
                  <to>
                    <xdr:col>14</xdr:col>
                    <xdr:colOff>266700</xdr:colOff>
                    <xdr:row>12</xdr:row>
                    <xdr:rowOff>266700</xdr:rowOff>
                  </to>
                </anchor>
              </controlPr>
            </control>
          </mc:Choice>
        </mc:AlternateContent>
        <mc:AlternateContent xmlns:mc="http://schemas.openxmlformats.org/markup-compatibility/2006">
          <mc:Choice Requires="x14">
            <control shapeId="1109" r:id="rId23" name="Check Box 85">
              <controlPr defaultSize="0" autoFill="0" autoLine="0" autoPict="0">
                <anchor moveWithCells="1">
                  <from>
                    <xdr:col>13</xdr:col>
                    <xdr:colOff>601980</xdr:colOff>
                    <xdr:row>13</xdr:row>
                    <xdr:rowOff>60960</xdr:rowOff>
                  </from>
                  <to>
                    <xdr:col>14</xdr:col>
                    <xdr:colOff>266700</xdr:colOff>
                    <xdr:row>13</xdr:row>
                    <xdr:rowOff>266700</xdr:rowOff>
                  </to>
                </anchor>
              </controlPr>
            </control>
          </mc:Choice>
        </mc:AlternateContent>
        <mc:AlternateContent xmlns:mc="http://schemas.openxmlformats.org/markup-compatibility/2006">
          <mc:Choice Requires="x14">
            <control shapeId="1110" r:id="rId24" name="Check Box 86">
              <controlPr defaultSize="0" autoFill="0" autoLine="0" autoPict="0">
                <anchor moveWithCells="1">
                  <from>
                    <xdr:col>13</xdr:col>
                    <xdr:colOff>601980</xdr:colOff>
                    <xdr:row>14</xdr:row>
                    <xdr:rowOff>60960</xdr:rowOff>
                  </from>
                  <to>
                    <xdr:col>14</xdr:col>
                    <xdr:colOff>266700</xdr:colOff>
                    <xdr:row>14</xdr:row>
                    <xdr:rowOff>266700</xdr:rowOff>
                  </to>
                </anchor>
              </controlPr>
            </control>
          </mc:Choice>
        </mc:AlternateContent>
        <mc:AlternateContent xmlns:mc="http://schemas.openxmlformats.org/markup-compatibility/2006">
          <mc:Choice Requires="x14">
            <control shapeId="1111" r:id="rId25" name="Check Box 87">
              <controlPr defaultSize="0" autoFill="0" autoLine="0" autoPict="0">
                <anchor moveWithCells="1">
                  <from>
                    <xdr:col>13</xdr:col>
                    <xdr:colOff>601980</xdr:colOff>
                    <xdr:row>15</xdr:row>
                    <xdr:rowOff>60960</xdr:rowOff>
                  </from>
                  <to>
                    <xdr:col>14</xdr:col>
                    <xdr:colOff>266700</xdr:colOff>
                    <xdr:row>15</xdr:row>
                    <xdr:rowOff>266700</xdr:rowOff>
                  </to>
                </anchor>
              </controlPr>
            </control>
          </mc:Choice>
        </mc:AlternateContent>
        <mc:AlternateContent xmlns:mc="http://schemas.openxmlformats.org/markup-compatibility/2006">
          <mc:Choice Requires="x14">
            <control shapeId="1112" r:id="rId26" name="Check Box 88">
              <controlPr defaultSize="0" autoFill="0" autoLine="0" autoPict="0">
                <anchor moveWithCells="1">
                  <from>
                    <xdr:col>13</xdr:col>
                    <xdr:colOff>601980</xdr:colOff>
                    <xdr:row>16</xdr:row>
                    <xdr:rowOff>60960</xdr:rowOff>
                  </from>
                  <to>
                    <xdr:col>14</xdr:col>
                    <xdr:colOff>266700</xdr:colOff>
                    <xdr:row>16</xdr:row>
                    <xdr:rowOff>266700</xdr:rowOff>
                  </to>
                </anchor>
              </controlPr>
            </control>
          </mc:Choice>
        </mc:AlternateContent>
        <mc:AlternateContent xmlns:mc="http://schemas.openxmlformats.org/markup-compatibility/2006">
          <mc:Choice Requires="x14">
            <control shapeId="1113" r:id="rId27" name="Check Box 89">
              <controlPr defaultSize="0" autoFill="0" autoLine="0" autoPict="0">
                <anchor moveWithCells="1">
                  <from>
                    <xdr:col>13</xdr:col>
                    <xdr:colOff>601980</xdr:colOff>
                    <xdr:row>17</xdr:row>
                    <xdr:rowOff>60960</xdr:rowOff>
                  </from>
                  <to>
                    <xdr:col>14</xdr:col>
                    <xdr:colOff>266700</xdr:colOff>
                    <xdr:row>17</xdr:row>
                    <xdr:rowOff>266700</xdr:rowOff>
                  </to>
                </anchor>
              </controlPr>
            </control>
          </mc:Choice>
        </mc:AlternateContent>
        <mc:AlternateContent xmlns:mc="http://schemas.openxmlformats.org/markup-compatibility/2006">
          <mc:Choice Requires="x14">
            <control shapeId="1114" r:id="rId28" name="Check Box 90">
              <controlPr defaultSize="0" autoFill="0" autoLine="0" autoPict="0">
                <anchor moveWithCells="1">
                  <from>
                    <xdr:col>13</xdr:col>
                    <xdr:colOff>601980</xdr:colOff>
                    <xdr:row>25</xdr:row>
                    <xdr:rowOff>60960</xdr:rowOff>
                  </from>
                  <to>
                    <xdr:col>14</xdr:col>
                    <xdr:colOff>266700</xdr:colOff>
                    <xdr:row>25</xdr:row>
                    <xdr:rowOff>266700</xdr:rowOff>
                  </to>
                </anchor>
              </controlPr>
            </control>
          </mc:Choice>
        </mc:AlternateContent>
        <mc:AlternateContent xmlns:mc="http://schemas.openxmlformats.org/markup-compatibility/2006">
          <mc:Choice Requires="x14">
            <control shapeId="1115" r:id="rId29" name="Check Box 91">
              <controlPr defaultSize="0" autoFill="0" autoLine="0" autoPict="0">
                <anchor moveWithCells="1">
                  <from>
                    <xdr:col>13</xdr:col>
                    <xdr:colOff>601980</xdr:colOff>
                    <xdr:row>18</xdr:row>
                    <xdr:rowOff>60960</xdr:rowOff>
                  </from>
                  <to>
                    <xdr:col>14</xdr:col>
                    <xdr:colOff>266700</xdr:colOff>
                    <xdr:row>18</xdr:row>
                    <xdr:rowOff>266700</xdr:rowOff>
                  </to>
                </anchor>
              </controlPr>
            </control>
          </mc:Choice>
        </mc:AlternateContent>
        <mc:AlternateContent xmlns:mc="http://schemas.openxmlformats.org/markup-compatibility/2006">
          <mc:Choice Requires="x14">
            <control shapeId="1116" r:id="rId30" name="Check Box 92">
              <controlPr defaultSize="0" autoFill="0" autoLine="0" autoPict="0">
                <anchor moveWithCells="1">
                  <from>
                    <xdr:col>13</xdr:col>
                    <xdr:colOff>601980</xdr:colOff>
                    <xdr:row>18</xdr:row>
                    <xdr:rowOff>60960</xdr:rowOff>
                  </from>
                  <to>
                    <xdr:col>14</xdr:col>
                    <xdr:colOff>266700</xdr:colOff>
                    <xdr:row>18</xdr:row>
                    <xdr:rowOff>266700</xdr:rowOff>
                  </to>
                </anchor>
              </controlPr>
            </control>
          </mc:Choice>
        </mc:AlternateContent>
        <mc:AlternateContent xmlns:mc="http://schemas.openxmlformats.org/markup-compatibility/2006">
          <mc:Choice Requires="x14">
            <control shapeId="1117" r:id="rId31" name="Check Box 93">
              <controlPr defaultSize="0" autoFill="0" autoLine="0" autoPict="0">
                <anchor moveWithCells="1">
                  <from>
                    <xdr:col>13</xdr:col>
                    <xdr:colOff>601980</xdr:colOff>
                    <xdr:row>19</xdr:row>
                    <xdr:rowOff>60960</xdr:rowOff>
                  </from>
                  <to>
                    <xdr:col>14</xdr:col>
                    <xdr:colOff>266700</xdr:colOff>
                    <xdr:row>19</xdr:row>
                    <xdr:rowOff>266700</xdr:rowOff>
                  </to>
                </anchor>
              </controlPr>
            </control>
          </mc:Choice>
        </mc:AlternateContent>
        <mc:AlternateContent xmlns:mc="http://schemas.openxmlformats.org/markup-compatibility/2006">
          <mc:Choice Requires="x14">
            <control shapeId="1118" r:id="rId32" name="Check Box 94">
              <controlPr defaultSize="0" autoFill="0" autoLine="0" autoPict="0">
                <anchor moveWithCells="1">
                  <from>
                    <xdr:col>13</xdr:col>
                    <xdr:colOff>601980</xdr:colOff>
                    <xdr:row>19</xdr:row>
                    <xdr:rowOff>60960</xdr:rowOff>
                  </from>
                  <to>
                    <xdr:col>14</xdr:col>
                    <xdr:colOff>266700</xdr:colOff>
                    <xdr:row>19</xdr:row>
                    <xdr:rowOff>266700</xdr:rowOff>
                  </to>
                </anchor>
              </controlPr>
            </control>
          </mc:Choice>
        </mc:AlternateContent>
        <mc:AlternateContent xmlns:mc="http://schemas.openxmlformats.org/markup-compatibility/2006">
          <mc:Choice Requires="x14">
            <control shapeId="1119" r:id="rId33" name="Check Box 95">
              <controlPr defaultSize="0" autoFill="0" autoLine="0" autoPict="0">
                <anchor moveWithCells="1">
                  <from>
                    <xdr:col>13</xdr:col>
                    <xdr:colOff>601980</xdr:colOff>
                    <xdr:row>20</xdr:row>
                    <xdr:rowOff>60960</xdr:rowOff>
                  </from>
                  <to>
                    <xdr:col>14</xdr:col>
                    <xdr:colOff>266700</xdr:colOff>
                    <xdr:row>20</xdr:row>
                    <xdr:rowOff>266700</xdr:rowOff>
                  </to>
                </anchor>
              </controlPr>
            </control>
          </mc:Choice>
        </mc:AlternateContent>
        <mc:AlternateContent xmlns:mc="http://schemas.openxmlformats.org/markup-compatibility/2006">
          <mc:Choice Requires="x14">
            <control shapeId="1120" r:id="rId34" name="Check Box 96">
              <controlPr defaultSize="0" autoFill="0" autoLine="0" autoPict="0">
                <anchor moveWithCells="1">
                  <from>
                    <xdr:col>13</xdr:col>
                    <xdr:colOff>601980</xdr:colOff>
                    <xdr:row>20</xdr:row>
                    <xdr:rowOff>60960</xdr:rowOff>
                  </from>
                  <to>
                    <xdr:col>14</xdr:col>
                    <xdr:colOff>266700</xdr:colOff>
                    <xdr:row>20</xdr:row>
                    <xdr:rowOff>266700</xdr:rowOff>
                  </to>
                </anchor>
              </controlPr>
            </control>
          </mc:Choice>
        </mc:AlternateContent>
        <mc:AlternateContent xmlns:mc="http://schemas.openxmlformats.org/markup-compatibility/2006">
          <mc:Choice Requires="x14">
            <control shapeId="1121" r:id="rId35" name="Check Box 97">
              <controlPr defaultSize="0" autoFill="0" autoLine="0" autoPict="0">
                <anchor moveWithCells="1">
                  <from>
                    <xdr:col>13</xdr:col>
                    <xdr:colOff>601980</xdr:colOff>
                    <xdr:row>21</xdr:row>
                    <xdr:rowOff>60960</xdr:rowOff>
                  </from>
                  <to>
                    <xdr:col>14</xdr:col>
                    <xdr:colOff>266700</xdr:colOff>
                    <xdr:row>21</xdr:row>
                    <xdr:rowOff>266700</xdr:rowOff>
                  </to>
                </anchor>
              </controlPr>
            </control>
          </mc:Choice>
        </mc:AlternateContent>
        <mc:AlternateContent xmlns:mc="http://schemas.openxmlformats.org/markup-compatibility/2006">
          <mc:Choice Requires="x14">
            <control shapeId="1122" r:id="rId36" name="Check Box 98">
              <controlPr defaultSize="0" autoFill="0" autoLine="0" autoPict="0">
                <anchor moveWithCells="1">
                  <from>
                    <xdr:col>13</xdr:col>
                    <xdr:colOff>601980</xdr:colOff>
                    <xdr:row>21</xdr:row>
                    <xdr:rowOff>60960</xdr:rowOff>
                  </from>
                  <to>
                    <xdr:col>14</xdr:col>
                    <xdr:colOff>266700</xdr:colOff>
                    <xdr:row>21</xdr:row>
                    <xdr:rowOff>266700</xdr:rowOff>
                  </to>
                </anchor>
              </controlPr>
            </control>
          </mc:Choice>
        </mc:AlternateContent>
        <mc:AlternateContent xmlns:mc="http://schemas.openxmlformats.org/markup-compatibility/2006">
          <mc:Choice Requires="x14">
            <control shapeId="1123" r:id="rId37" name="Check Box 99">
              <controlPr defaultSize="0" autoFill="0" autoLine="0" autoPict="0">
                <anchor moveWithCells="1">
                  <from>
                    <xdr:col>13</xdr:col>
                    <xdr:colOff>601980</xdr:colOff>
                    <xdr:row>22</xdr:row>
                    <xdr:rowOff>60960</xdr:rowOff>
                  </from>
                  <to>
                    <xdr:col>14</xdr:col>
                    <xdr:colOff>266700</xdr:colOff>
                    <xdr:row>22</xdr:row>
                    <xdr:rowOff>266700</xdr:rowOff>
                  </to>
                </anchor>
              </controlPr>
            </control>
          </mc:Choice>
        </mc:AlternateContent>
        <mc:AlternateContent xmlns:mc="http://schemas.openxmlformats.org/markup-compatibility/2006">
          <mc:Choice Requires="x14">
            <control shapeId="1124" r:id="rId38" name="Check Box 100">
              <controlPr defaultSize="0" autoFill="0" autoLine="0" autoPict="0">
                <anchor moveWithCells="1">
                  <from>
                    <xdr:col>13</xdr:col>
                    <xdr:colOff>601980</xdr:colOff>
                    <xdr:row>22</xdr:row>
                    <xdr:rowOff>60960</xdr:rowOff>
                  </from>
                  <to>
                    <xdr:col>14</xdr:col>
                    <xdr:colOff>266700</xdr:colOff>
                    <xdr:row>22</xdr:row>
                    <xdr:rowOff>266700</xdr:rowOff>
                  </to>
                </anchor>
              </controlPr>
            </control>
          </mc:Choice>
        </mc:AlternateContent>
        <mc:AlternateContent xmlns:mc="http://schemas.openxmlformats.org/markup-compatibility/2006">
          <mc:Choice Requires="x14">
            <control shapeId="1125" r:id="rId39" name="Check Box 101">
              <controlPr defaultSize="0" autoFill="0" autoLine="0" autoPict="0">
                <anchor moveWithCells="1">
                  <from>
                    <xdr:col>13</xdr:col>
                    <xdr:colOff>601980</xdr:colOff>
                    <xdr:row>23</xdr:row>
                    <xdr:rowOff>60960</xdr:rowOff>
                  </from>
                  <to>
                    <xdr:col>14</xdr:col>
                    <xdr:colOff>266700</xdr:colOff>
                    <xdr:row>23</xdr:row>
                    <xdr:rowOff>266700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13</xdr:col>
                    <xdr:colOff>601980</xdr:colOff>
                    <xdr:row>23</xdr:row>
                    <xdr:rowOff>60960</xdr:rowOff>
                  </from>
                  <to>
                    <xdr:col>14</xdr:col>
                    <xdr:colOff>266700</xdr:colOff>
                    <xdr:row>23</xdr:row>
                    <xdr:rowOff>266700</xdr:rowOff>
                  </to>
                </anchor>
              </controlPr>
            </control>
          </mc:Choice>
        </mc:AlternateContent>
        <mc:AlternateContent xmlns:mc="http://schemas.openxmlformats.org/markup-compatibility/2006">
          <mc:Choice Requires="x14">
            <control shapeId="1127" r:id="rId41" name="Check Box 103">
              <controlPr defaultSize="0" autoFill="0" autoLine="0" autoPict="0">
                <anchor moveWithCells="1">
                  <from>
                    <xdr:col>13</xdr:col>
                    <xdr:colOff>601980</xdr:colOff>
                    <xdr:row>24</xdr:row>
                    <xdr:rowOff>60960</xdr:rowOff>
                  </from>
                  <to>
                    <xdr:col>14</xdr:col>
                    <xdr:colOff>266700</xdr:colOff>
                    <xdr:row>24</xdr:row>
                    <xdr:rowOff>266700</xdr:rowOff>
                  </to>
                </anchor>
              </controlPr>
            </control>
          </mc:Choice>
        </mc:AlternateContent>
        <mc:AlternateContent xmlns:mc="http://schemas.openxmlformats.org/markup-compatibility/2006">
          <mc:Choice Requires="x14">
            <control shapeId="1128" r:id="rId42" name="Check Box 104">
              <controlPr defaultSize="0" autoFill="0" autoLine="0" autoPict="0">
                <anchor moveWithCells="1">
                  <from>
                    <xdr:col>13</xdr:col>
                    <xdr:colOff>601980</xdr:colOff>
                    <xdr:row>24</xdr:row>
                    <xdr:rowOff>60960</xdr:rowOff>
                  </from>
                  <to>
                    <xdr:col>14</xdr:col>
                    <xdr:colOff>266700</xdr:colOff>
                    <xdr:row>24</xdr:row>
                    <xdr:rowOff>266700</xdr:rowOff>
                  </to>
                </anchor>
              </controlPr>
            </control>
          </mc:Choice>
        </mc:AlternateContent>
        <mc:AlternateContent xmlns:mc="http://schemas.openxmlformats.org/markup-compatibility/2006">
          <mc:Choice Requires="x14">
            <control shapeId="1129" r:id="rId43" name="Check Box 6">
              <controlPr defaultSize="0" autoFill="0" autoLine="0" autoPict="0">
                <anchor moveWithCells="1" sizeWithCells="1">
                  <from>
                    <xdr:col>8</xdr:col>
                    <xdr:colOff>792480</xdr:colOff>
                    <xdr:row>36</xdr:row>
                    <xdr:rowOff>99060</xdr:rowOff>
                  </from>
                  <to>
                    <xdr:col>9</xdr:col>
                    <xdr:colOff>0</xdr:colOff>
                    <xdr:row>38</xdr:row>
                    <xdr:rowOff>76200</xdr:rowOff>
                  </to>
                </anchor>
              </controlPr>
            </control>
          </mc:Choice>
        </mc:AlternateContent>
        <mc:AlternateContent xmlns:mc="http://schemas.openxmlformats.org/markup-compatibility/2006">
          <mc:Choice Requires="x14">
            <control shapeId="1130" r:id="rId44" name="Check Box 7">
              <controlPr defaultSize="0" autoFill="0" autoLine="0" autoPict="0">
                <anchor moveWithCells="1" sizeWithCells="1">
                  <from>
                    <xdr:col>8</xdr:col>
                    <xdr:colOff>792480</xdr:colOff>
                    <xdr:row>36</xdr:row>
                    <xdr:rowOff>22860</xdr:rowOff>
                  </from>
                  <to>
                    <xdr:col>9</xdr:col>
                    <xdr:colOff>0</xdr:colOff>
                    <xdr:row>37</xdr:row>
                    <xdr:rowOff>0</xdr:rowOff>
                  </to>
                </anchor>
              </controlPr>
            </control>
          </mc:Choice>
        </mc:AlternateContent>
        <mc:AlternateContent xmlns:mc="http://schemas.openxmlformats.org/markup-compatibility/2006">
          <mc:Choice Requires="x14">
            <control shapeId="1131" r:id="rId45" name="Check Box 8">
              <controlPr defaultSize="0" autoFill="0" autoLine="0" autoPict="0">
                <anchor moveWithCells="1" sizeWithCells="1">
                  <from>
                    <xdr:col>8</xdr:col>
                    <xdr:colOff>792480</xdr:colOff>
                    <xdr:row>35</xdr:row>
                    <xdr:rowOff>22860</xdr:rowOff>
                  </from>
                  <to>
                    <xdr:col>9</xdr:col>
                    <xdr:colOff>0</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0"/>
  <sheetViews>
    <sheetView showGridLines="0" tabSelected="1" view="pageBreakPreview" topLeftCell="A16" zoomScale="60" zoomScaleNormal="70" workbookViewId="0">
      <selection activeCell="I2" sqref="I1:I1048576"/>
    </sheetView>
  </sheetViews>
  <sheetFormatPr baseColWidth="10" defaultColWidth="11.44140625" defaultRowHeight="13.2" outlineLevelRow="1" x14ac:dyDescent="0.25"/>
  <cols>
    <col min="1" max="1" width="13.6640625" style="15" customWidth="1"/>
    <col min="2" max="2" width="26" style="15" customWidth="1"/>
    <col min="3" max="3" width="22.5546875" style="15" customWidth="1"/>
    <col min="4" max="4" width="22" style="15" customWidth="1"/>
    <col min="5" max="8" width="19.33203125" style="15" customWidth="1"/>
    <col min="9" max="9" width="14.109375" style="15" customWidth="1"/>
    <col min="10" max="11" width="19.33203125" style="15" customWidth="1"/>
    <col min="12" max="13" width="19.6640625" style="15" customWidth="1"/>
    <col min="14" max="14" width="17.77734375" style="15" customWidth="1"/>
    <col min="15" max="15" width="16.88671875" style="15" customWidth="1"/>
    <col min="16" max="16" width="16" style="15" customWidth="1"/>
    <col min="17" max="17" width="14.6640625" style="15" customWidth="1"/>
    <col min="18" max="18" width="29.33203125" style="15" customWidth="1"/>
    <col min="19" max="19" width="24.33203125" style="15" customWidth="1"/>
    <col min="20" max="21" width="11.44140625" style="15"/>
    <col min="22" max="22" width="24.6640625" style="15" customWidth="1"/>
    <col min="23" max="16384" width="11.44140625" style="15"/>
  </cols>
  <sheetData>
    <row r="1" spans="1:26" s="135" customFormat="1" ht="19.5" customHeight="1" thickBot="1" x14ac:dyDescent="0.3">
      <c r="A1" s="361" t="s">
        <v>35</v>
      </c>
      <c r="B1" s="362"/>
      <c r="C1" s="362"/>
      <c r="D1" s="362"/>
      <c r="E1" s="362"/>
      <c r="F1" s="362"/>
      <c r="G1" s="362"/>
      <c r="H1" s="362"/>
      <c r="I1" s="362"/>
      <c r="J1" s="362"/>
      <c r="K1" s="362"/>
      <c r="L1" s="362"/>
      <c r="M1" s="362"/>
      <c r="N1" s="362"/>
      <c r="O1" s="362"/>
      <c r="P1" s="363"/>
      <c r="Q1" s="71"/>
      <c r="R1" s="72"/>
    </row>
    <row r="2" spans="1:26" ht="6.75" customHeight="1" x14ac:dyDescent="0.25">
      <c r="B2" s="34"/>
      <c r="C2" s="34"/>
      <c r="D2" s="34"/>
      <c r="E2" s="34"/>
      <c r="F2" s="34"/>
      <c r="G2" s="34"/>
      <c r="H2" s="34"/>
      <c r="I2" s="34"/>
      <c r="J2" s="34"/>
      <c r="K2" s="34"/>
      <c r="L2" s="35"/>
      <c r="M2" s="35"/>
      <c r="P2" s="70"/>
      <c r="Q2" s="71"/>
      <c r="R2" s="72"/>
      <c r="Z2" s="1"/>
    </row>
    <row r="3" spans="1:26" s="5" customFormat="1" ht="32.25" customHeight="1" x14ac:dyDescent="0.25">
      <c r="A3" s="345" t="str">
        <f>'A2 Dépenses sur factures'!A4:E4</f>
        <v>N°de dossier Osiris :
Intitulé du projet:</v>
      </c>
      <c r="B3" s="345"/>
      <c r="C3" s="345"/>
      <c r="D3" s="346" t="s">
        <v>110</v>
      </c>
      <c r="E3" s="346"/>
      <c r="F3" s="191"/>
      <c r="G3" s="191"/>
      <c r="H3" s="191"/>
      <c r="I3" s="191"/>
      <c r="J3" s="191"/>
      <c r="K3" s="191"/>
      <c r="L3" s="191"/>
      <c r="M3" s="191"/>
      <c r="N3" s="191"/>
      <c r="O3" s="366" t="s">
        <v>109</v>
      </c>
      <c r="P3" s="366"/>
      <c r="Q3" s="71"/>
      <c r="R3" s="72"/>
      <c r="Y3" s="1"/>
    </row>
    <row r="4" spans="1:26" s="17" customFormat="1" ht="17.25" customHeight="1" x14ac:dyDescent="0.25">
      <c r="A4" s="359" t="s">
        <v>17</v>
      </c>
      <c r="B4" s="359"/>
      <c r="C4" s="359"/>
      <c r="D4" s="359"/>
      <c r="E4" s="359"/>
      <c r="F4" s="359"/>
      <c r="G4" s="359"/>
      <c r="H4" s="359"/>
      <c r="I4" s="359"/>
      <c r="J4" s="359"/>
      <c r="K4" s="359"/>
      <c r="L4" s="359"/>
      <c r="M4" s="359"/>
      <c r="N4" s="359"/>
      <c r="O4" s="359"/>
      <c r="P4" s="141"/>
      <c r="Q4" s="71"/>
      <c r="R4" s="72"/>
      <c r="Z4" s="1"/>
    </row>
    <row r="5" spans="1:26" s="73" customFormat="1" ht="18.75" customHeight="1" x14ac:dyDescent="0.25">
      <c r="A5" s="360" t="s">
        <v>72</v>
      </c>
      <c r="B5" s="360"/>
      <c r="C5" s="360"/>
      <c r="D5" s="360"/>
      <c r="E5" s="360"/>
      <c r="F5" s="360"/>
      <c r="G5" s="360"/>
      <c r="H5" s="360"/>
      <c r="I5" s="360"/>
      <c r="J5" s="360"/>
      <c r="K5" s="360"/>
      <c r="L5" s="360"/>
      <c r="M5" s="360"/>
      <c r="N5" s="360"/>
      <c r="O5" s="360"/>
      <c r="P5" s="141"/>
      <c r="Q5" s="71"/>
      <c r="R5" s="72"/>
      <c r="Z5" s="74"/>
    </row>
    <row r="6" spans="1:26" ht="14.25" customHeight="1" x14ac:dyDescent="0.25">
      <c r="A6" s="364" t="s">
        <v>18</v>
      </c>
      <c r="B6" s="365"/>
      <c r="C6" s="365"/>
      <c r="D6" s="365"/>
      <c r="E6" s="365"/>
      <c r="F6" s="365"/>
      <c r="G6" s="365"/>
      <c r="H6" s="365"/>
      <c r="I6" s="365"/>
      <c r="J6" s="365"/>
      <c r="K6" s="365"/>
      <c r="L6" s="365"/>
      <c r="M6" s="365"/>
      <c r="N6" s="365"/>
      <c r="O6" s="365"/>
      <c r="P6" s="365"/>
      <c r="Q6" s="127"/>
      <c r="R6" s="127"/>
    </row>
    <row r="7" spans="1:26" s="135" customFormat="1" ht="31.95" customHeight="1" x14ac:dyDescent="0.25">
      <c r="A7" s="136" t="s">
        <v>74</v>
      </c>
      <c r="B7" s="137"/>
      <c r="C7" s="137"/>
      <c r="D7" s="48"/>
      <c r="E7" s="48"/>
      <c r="F7" s="48"/>
      <c r="G7" s="48"/>
      <c r="H7" s="48"/>
      <c r="I7" s="48"/>
      <c r="J7" s="48"/>
      <c r="K7" s="48"/>
      <c r="L7" s="48"/>
      <c r="M7" s="138"/>
      <c r="N7" s="139"/>
      <c r="O7" s="139"/>
      <c r="P7" s="140"/>
      <c r="Q7" s="127"/>
      <c r="R7" s="127"/>
    </row>
    <row r="8" spans="1:26" s="128" customFormat="1" ht="80.25" customHeight="1" outlineLevel="1" x14ac:dyDescent="0.25">
      <c r="A8" s="132" t="s">
        <v>56</v>
      </c>
      <c r="B8" s="133" t="s">
        <v>15</v>
      </c>
      <c r="C8" s="133" t="s">
        <v>63</v>
      </c>
      <c r="D8" s="133" t="s">
        <v>98</v>
      </c>
      <c r="E8" s="133" t="s">
        <v>16</v>
      </c>
      <c r="F8" s="133" t="s">
        <v>65</v>
      </c>
      <c r="G8" s="133" t="s">
        <v>66</v>
      </c>
      <c r="H8" s="133" t="s">
        <v>67</v>
      </c>
      <c r="I8" s="195" t="s">
        <v>115</v>
      </c>
      <c r="J8" s="195" t="s">
        <v>116</v>
      </c>
      <c r="K8" s="133" t="s">
        <v>175</v>
      </c>
      <c r="L8" s="133" t="s">
        <v>176</v>
      </c>
      <c r="M8" s="133" t="s">
        <v>177</v>
      </c>
      <c r="N8" s="132" t="s">
        <v>112</v>
      </c>
      <c r="O8" s="132" t="s">
        <v>118</v>
      </c>
      <c r="P8" s="192" t="s">
        <v>114</v>
      </c>
      <c r="Q8" s="127"/>
      <c r="R8" s="127"/>
    </row>
    <row r="9" spans="1:26" s="127" customFormat="1" outlineLevel="1" x14ac:dyDescent="0.2">
      <c r="A9" s="130">
        <v>1</v>
      </c>
      <c r="B9" s="149"/>
      <c r="C9" s="150"/>
      <c r="D9" s="150"/>
      <c r="E9" s="150"/>
      <c r="F9" s="151"/>
      <c r="G9" s="146"/>
      <c r="H9" s="146"/>
      <c r="I9" s="145"/>
      <c r="J9" s="145"/>
      <c r="K9" s="152"/>
      <c r="L9" s="152"/>
      <c r="M9" s="152"/>
      <c r="N9" s="145" t="s">
        <v>68</v>
      </c>
      <c r="O9" s="153" t="e">
        <f>(L9/K9)*M9</f>
        <v>#DIV/0!</v>
      </c>
      <c r="P9" s="193"/>
    </row>
    <row r="10" spans="1:26" s="127" customFormat="1" outlineLevel="1" x14ac:dyDescent="0.2">
      <c r="A10" s="130">
        <v>2</v>
      </c>
      <c r="B10" s="149"/>
      <c r="C10" s="150"/>
      <c r="D10" s="150"/>
      <c r="E10" s="150"/>
      <c r="F10" s="151"/>
      <c r="G10" s="146"/>
      <c r="H10" s="146"/>
      <c r="I10" s="145"/>
      <c r="J10" s="145"/>
      <c r="K10" s="152"/>
      <c r="L10" s="152"/>
      <c r="M10" s="152"/>
      <c r="N10" s="145" t="s">
        <v>68</v>
      </c>
      <c r="O10" s="153" t="e">
        <f t="shared" ref="O10:O14" si="0">(L10/K10)*M10</f>
        <v>#DIV/0!</v>
      </c>
      <c r="P10" s="193"/>
    </row>
    <row r="11" spans="1:26" s="127" customFormat="1" outlineLevel="1" x14ac:dyDescent="0.2">
      <c r="A11" s="130">
        <v>3</v>
      </c>
      <c r="B11" s="149"/>
      <c r="C11" s="150"/>
      <c r="D11" s="150"/>
      <c r="E11" s="150"/>
      <c r="F11" s="151"/>
      <c r="G11" s="146"/>
      <c r="H11" s="146"/>
      <c r="I11" s="145"/>
      <c r="J11" s="145"/>
      <c r="K11" s="152"/>
      <c r="L11" s="152"/>
      <c r="M11" s="152"/>
      <c r="N11" s="145" t="s">
        <v>68</v>
      </c>
      <c r="O11" s="153" t="e">
        <f t="shared" si="0"/>
        <v>#DIV/0!</v>
      </c>
      <c r="P11" s="193"/>
    </row>
    <row r="12" spans="1:26" s="127" customFormat="1" outlineLevel="1" x14ac:dyDescent="0.2">
      <c r="A12" s="130">
        <v>4</v>
      </c>
      <c r="B12" s="149"/>
      <c r="C12" s="150"/>
      <c r="D12" s="150"/>
      <c r="E12" s="150"/>
      <c r="F12" s="151"/>
      <c r="G12" s="146"/>
      <c r="H12" s="146"/>
      <c r="I12" s="145"/>
      <c r="J12" s="145"/>
      <c r="K12" s="152"/>
      <c r="L12" s="152"/>
      <c r="M12" s="152"/>
      <c r="N12" s="145" t="s">
        <v>68</v>
      </c>
      <c r="O12" s="153" t="e">
        <f t="shared" si="0"/>
        <v>#DIV/0!</v>
      </c>
      <c r="P12" s="193"/>
    </row>
    <row r="13" spans="1:26" s="127" customFormat="1" outlineLevel="1" x14ac:dyDescent="0.2">
      <c r="A13" s="130">
        <v>5</v>
      </c>
      <c r="B13" s="149"/>
      <c r="C13" s="150"/>
      <c r="D13" s="150"/>
      <c r="E13" s="150"/>
      <c r="F13" s="151"/>
      <c r="G13" s="146"/>
      <c r="H13" s="146"/>
      <c r="I13" s="145"/>
      <c r="J13" s="145"/>
      <c r="K13" s="152"/>
      <c r="L13" s="152"/>
      <c r="M13" s="152"/>
      <c r="N13" s="145" t="s">
        <v>68</v>
      </c>
      <c r="O13" s="153" t="e">
        <f t="shared" si="0"/>
        <v>#DIV/0!</v>
      </c>
      <c r="P13" s="193"/>
    </row>
    <row r="14" spans="1:26" s="127" customFormat="1" outlineLevel="1" x14ac:dyDescent="0.2">
      <c r="A14" s="130">
        <v>6</v>
      </c>
      <c r="B14" s="149"/>
      <c r="C14" s="150"/>
      <c r="D14" s="150"/>
      <c r="E14" s="150"/>
      <c r="F14" s="151"/>
      <c r="G14" s="146"/>
      <c r="H14" s="146"/>
      <c r="I14" s="145"/>
      <c r="J14" s="145"/>
      <c r="K14" s="152"/>
      <c r="L14" s="152"/>
      <c r="M14" s="152"/>
      <c r="N14" s="145" t="s">
        <v>68</v>
      </c>
      <c r="O14" s="153" t="e">
        <f t="shared" si="0"/>
        <v>#DIV/0!</v>
      </c>
      <c r="P14" s="193"/>
    </row>
    <row r="15" spans="1:26" s="127" customFormat="1" ht="14.4" outlineLevel="1" x14ac:dyDescent="0.2">
      <c r="A15" s="356" t="s">
        <v>5</v>
      </c>
      <c r="B15" s="356"/>
      <c r="C15" s="356"/>
      <c r="D15" s="356"/>
      <c r="E15" s="356"/>
      <c r="F15" s="356"/>
      <c r="G15" s="356"/>
      <c r="H15" s="356"/>
      <c r="I15" s="356"/>
      <c r="J15" s="356"/>
      <c r="K15" s="356"/>
      <c r="L15" s="356"/>
      <c r="M15" s="356"/>
      <c r="N15" s="356"/>
      <c r="O15" s="134" t="e">
        <f>SUM(O9:O14)</f>
        <v>#DIV/0!</v>
      </c>
      <c r="P15" s="194"/>
    </row>
    <row r="16" spans="1:26" s="135" customFormat="1" ht="33.6" customHeight="1" x14ac:dyDescent="0.25">
      <c r="A16" s="136" t="s">
        <v>73</v>
      </c>
      <c r="B16" s="137"/>
      <c r="C16" s="137"/>
      <c r="D16" s="48"/>
      <c r="E16" s="48"/>
      <c r="F16" s="48"/>
      <c r="G16" s="48"/>
      <c r="H16" s="48"/>
      <c r="I16" s="48"/>
      <c r="J16" s="48"/>
      <c r="K16" s="48"/>
      <c r="L16" s="48"/>
      <c r="M16" s="138"/>
      <c r="N16" s="139"/>
      <c r="O16" s="139"/>
      <c r="P16" s="140"/>
      <c r="Q16" s="127"/>
      <c r="R16" s="127"/>
    </row>
    <row r="17" spans="1:18" s="128" customFormat="1" ht="80.25" customHeight="1" outlineLevel="1" x14ac:dyDescent="0.25">
      <c r="A17" s="132" t="s">
        <v>56</v>
      </c>
      <c r="B17" s="133" t="s">
        <v>15</v>
      </c>
      <c r="C17" s="133" t="s">
        <v>63</v>
      </c>
      <c r="D17" s="133" t="s">
        <v>98</v>
      </c>
      <c r="E17" s="133" t="s">
        <v>16</v>
      </c>
      <c r="F17" s="133" t="s">
        <v>65</v>
      </c>
      <c r="G17" s="133" t="s">
        <v>66</v>
      </c>
      <c r="H17" s="133" t="s">
        <v>67</v>
      </c>
      <c r="I17" s="195" t="s">
        <v>117</v>
      </c>
      <c r="J17" s="195" t="s">
        <v>116</v>
      </c>
      <c r="K17" s="133" t="s">
        <v>105</v>
      </c>
      <c r="L17" s="133" t="s">
        <v>70</v>
      </c>
      <c r="M17" s="133" t="s">
        <v>104</v>
      </c>
      <c r="N17" s="132" t="s">
        <v>112</v>
      </c>
      <c r="O17" s="132" t="s">
        <v>118</v>
      </c>
      <c r="P17" s="192" t="s">
        <v>114</v>
      </c>
      <c r="Q17" s="127"/>
      <c r="R17" s="127"/>
    </row>
    <row r="18" spans="1:18" s="127" customFormat="1" outlineLevel="1" x14ac:dyDescent="0.2">
      <c r="A18" s="130">
        <v>1</v>
      </c>
      <c r="B18" s="149"/>
      <c r="C18" s="150"/>
      <c r="D18" s="150"/>
      <c r="E18" s="150"/>
      <c r="F18" s="151"/>
      <c r="G18" s="146"/>
      <c r="H18" s="146"/>
      <c r="I18" s="145"/>
      <c r="J18" s="145"/>
      <c r="K18" s="152"/>
      <c r="L18" s="152"/>
      <c r="M18" s="152"/>
      <c r="N18" s="145" t="s">
        <v>68</v>
      </c>
      <c r="O18" s="153" t="e">
        <f>(L18/K18)*M18</f>
        <v>#DIV/0!</v>
      </c>
      <c r="P18" s="193"/>
    </row>
    <row r="19" spans="1:18" s="127" customFormat="1" outlineLevel="1" x14ac:dyDescent="0.2">
      <c r="A19" s="130">
        <v>2</v>
      </c>
      <c r="B19" s="149"/>
      <c r="C19" s="150"/>
      <c r="D19" s="150"/>
      <c r="E19" s="150"/>
      <c r="F19" s="151"/>
      <c r="G19" s="146"/>
      <c r="H19" s="146"/>
      <c r="I19" s="145"/>
      <c r="J19" s="145"/>
      <c r="K19" s="152"/>
      <c r="L19" s="152"/>
      <c r="M19" s="152"/>
      <c r="N19" s="145" t="s">
        <v>68</v>
      </c>
      <c r="O19" s="153" t="e">
        <f t="shared" ref="O19:O23" si="1">(L19/K19)*M19</f>
        <v>#DIV/0!</v>
      </c>
      <c r="P19" s="193"/>
    </row>
    <row r="20" spans="1:18" s="127" customFormat="1" outlineLevel="1" x14ac:dyDescent="0.2">
      <c r="A20" s="130">
        <v>3</v>
      </c>
      <c r="B20" s="149"/>
      <c r="C20" s="150"/>
      <c r="D20" s="150"/>
      <c r="E20" s="150"/>
      <c r="F20" s="151"/>
      <c r="G20" s="146"/>
      <c r="H20" s="146"/>
      <c r="I20" s="145"/>
      <c r="J20" s="145"/>
      <c r="K20" s="152"/>
      <c r="L20" s="152"/>
      <c r="M20" s="152"/>
      <c r="N20" s="145" t="s">
        <v>68</v>
      </c>
      <c r="O20" s="153" t="e">
        <f t="shared" si="1"/>
        <v>#DIV/0!</v>
      </c>
      <c r="P20" s="193"/>
    </row>
    <row r="21" spans="1:18" s="127" customFormat="1" outlineLevel="1" x14ac:dyDescent="0.2">
      <c r="A21" s="130">
        <v>4</v>
      </c>
      <c r="B21" s="149"/>
      <c r="C21" s="150"/>
      <c r="D21" s="150"/>
      <c r="E21" s="150"/>
      <c r="F21" s="151"/>
      <c r="G21" s="146"/>
      <c r="H21" s="146"/>
      <c r="I21" s="145"/>
      <c r="J21" s="145"/>
      <c r="K21" s="152"/>
      <c r="L21" s="152"/>
      <c r="M21" s="152"/>
      <c r="N21" s="145" t="s">
        <v>68</v>
      </c>
      <c r="O21" s="153" t="e">
        <f t="shared" si="1"/>
        <v>#DIV/0!</v>
      </c>
      <c r="P21" s="193"/>
    </row>
    <row r="22" spans="1:18" s="127" customFormat="1" outlineLevel="1" x14ac:dyDescent="0.2">
      <c r="A22" s="130">
        <v>5</v>
      </c>
      <c r="B22" s="149"/>
      <c r="C22" s="150"/>
      <c r="D22" s="150"/>
      <c r="E22" s="150"/>
      <c r="F22" s="151"/>
      <c r="G22" s="146"/>
      <c r="H22" s="146"/>
      <c r="I22" s="145"/>
      <c r="J22" s="145"/>
      <c r="K22" s="152"/>
      <c r="L22" s="152"/>
      <c r="M22" s="152"/>
      <c r="N22" s="145" t="s">
        <v>68</v>
      </c>
      <c r="O22" s="153" t="e">
        <f t="shared" si="1"/>
        <v>#DIV/0!</v>
      </c>
      <c r="P22" s="193"/>
    </row>
    <row r="23" spans="1:18" s="127" customFormat="1" outlineLevel="1" x14ac:dyDescent="0.2">
      <c r="A23" s="130">
        <v>6</v>
      </c>
      <c r="B23" s="149"/>
      <c r="C23" s="150"/>
      <c r="D23" s="150"/>
      <c r="E23" s="150"/>
      <c r="F23" s="151"/>
      <c r="G23" s="146"/>
      <c r="H23" s="146"/>
      <c r="I23" s="145"/>
      <c r="J23" s="145"/>
      <c r="K23" s="152"/>
      <c r="L23" s="152"/>
      <c r="M23" s="152"/>
      <c r="N23" s="145" t="s">
        <v>68</v>
      </c>
      <c r="O23" s="153" t="e">
        <f t="shared" si="1"/>
        <v>#DIV/0!</v>
      </c>
      <c r="P23" s="193"/>
    </row>
    <row r="24" spans="1:18" s="127" customFormat="1" ht="14.4" outlineLevel="1" x14ac:dyDescent="0.2">
      <c r="A24" s="356" t="s">
        <v>5</v>
      </c>
      <c r="B24" s="356"/>
      <c r="C24" s="356"/>
      <c r="D24" s="356"/>
      <c r="E24" s="356"/>
      <c r="F24" s="356"/>
      <c r="G24" s="356"/>
      <c r="H24" s="356"/>
      <c r="I24" s="356"/>
      <c r="J24" s="356"/>
      <c r="K24" s="356"/>
      <c r="L24" s="356"/>
      <c r="M24" s="356"/>
      <c r="N24" s="356"/>
      <c r="O24" s="134" t="e">
        <f>SUM(O18:O23)</f>
        <v>#DIV/0!</v>
      </c>
      <c r="P24" s="194"/>
    </row>
    <row r="25" spans="1:18" ht="13.2" customHeight="1" x14ac:dyDescent="0.25">
      <c r="B25" s="36"/>
      <c r="C25" s="36"/>
      <c r="D25" s="37"/>
      <c r="E25" s="38"/>
      <c r="F25" s="38"/>
      <c r="G25" s="38"/>
      <c r="H25" s="38"/>
      <c r="I25" s="38"/>
      <c r="J25" s="38"/>
      <c r="K25" s="39"/>
      <c r="L25" s="39"/>
      <c r="M25" s="39"/>
      <c r="N25" s="39"/>
      <c r="O25" s="40"/>
      <c r="P25" s="41"/>
      <c r="Q25" s="39"/>
    </row>
    <row r="26" spans="1:18" ht="16.5" customHeight="1" x14ac:dyDescent="0.25">
      <c r="A26" s="69" t="s">
        <v>20</v>
      </c>
      <c r="B26" s="53"/>
      <c r="C26" s="53"/>
      <c r="D26" s="48"/>
      <c r="E26" s="49"/>
      <c r="F26" s="357"/>
      <c r="G26" s="357"/>
      <c r="H26" s="357"/>
      <c r="I26" s="357"/>
      <c r="J26" s="357"/>
      <c r="K26" s="357"/>
      <c r="L26" s="49"/>
      <c r="M26" s="50"/>
      <c r="N26" s="18"/>
      <c r="O26" s="18"/>
      <c r="P26" s="51"/>
      <c r="Q26" s="52"/>
      <c r="R26" s="18"/>
    </row>
    <row r="27" spans="1:18" ht="25.2" customHeight="1" x14ac:dyDescent="0.25">
      <c r="A27" s="75" t="s">
        <v>19</v>
      </c>
      <c r="B27" s="53"/>
      <c r="C27" s="53"/>
      <c r="D27" s="48"/>
      <c r="E27" s="49"/>
      <c r="F27" s="358"/>
      <c r="G27" s="358"/>
      <c r="H27" s="358"/>
      <c r="I27" s="358"/>
      <c r="J27" s="358"/>
      <c r="K27" s="358"/>
      <c r="L27" s="49"/>
      <c r="M27" s="50"/>
      <c r="N27" s="18"/>
      <c r="O27" s="18"/>
      <c r="P27" s="51"/>
      <c r="Q27" s="52"/>
      <c r="R27" s="18"/>
    </row>
    <row r="28" spans="1:18" s="142" customFormat="1" ht="78" customHeight="1" outlineLevel="1" x14ac:dyDescent="0.2">
      <c r="A28" s="132" t="s">
        <v>56</v>
      </c>
      <c r="B28" s="132" t="s">
        <v>15</v>
      </c>
      <c r="C28" s="133" t="s">
        <v>63</v>
      </c>
      <c r="D28" s="132" t="s">
        <v>78</v>
      </c>
      <c r="E28" s="132" t="s">
        <v>75</v>
      </c>
      <c r="F28" s="133" t="s">
        <v>123</v>
      </c>
      <c r="G28" s="133" t="s">
        <v>122</v>
      </c>
      <c r="H28" s="133" t="s">
        <v>82</v>
      </c>
      <c r="I28" s="143" t="s">
        <v>79</v>
      </c>
      <c r="J28" s="143" t="s">
        <v>80</v>
      </c>
      <c r="K28" s="143" t="s">
        <v>81</v>
      </c>
      <c r="L28" s="143" t="s">
        <v>119</v>
      </c>
      <c r="M28" s="143" t="s">
        <v>112</v>
      </c>
      <c r="N28" s="143" t="s">
        <v>120</v>
      </c>
      <c r="O28" s="143" t="s">
        <v>121</v>
      </c>
      <c r="P28" s="143" t="s">
        <v>44</v>
      </c>
      <c r="Q28" s="52"/>
      <c r="R28" s="18"/>
    </row>
    <row r="29" spans="1:18" s="127" customFormat="1" outlineLevel="1" x14ac:dyDescent="0.2">
      <c r="A29" s="130">
        <v>1</v>
      </c>
      <c r="B29" s="145" t="s">
        <v>76</v>
      </c>
      <c r="C29" s="150"/>
      <c r="D29" s="145" t="s">
        <v>77</v>
      </c>
      <c r="E29" s="145" t="s">
        <v>77</v>
      </c>
      <c r="F29" s="146"/>
      <c r="G29" s="146"/>
      <c r="H29" s="147"/>
      <c r="I29" s="148">
        <v>0</v>
      </c>
      <c r="J29" s="148">
        <v>15</v>
      </c>
      <c r="K29" s="148">
        <v>100</v>
      </c>
      <c r="L29" s="148"/>
      <c r="M29" s="148" t="s">
        <v>62</v>
      </c>
      <c r="N29" s="148">
        <f t="shared" ref="N29:N33" si="2">H29*(J29/K29)</f>
        <v>0</v>
      </c>
      <c r="O29" s="148">
        <f>I29*(J29/K29)</f>
        <v>0</v>
      </c>
      <c r="P29" s="148">
        <f>O29+N29</f>
        <v>0</v>
      </c>
      <c r="Q29" s="52"/>
      <c r="R29" s="18"/>
    </row>
    <row r="30" spans="1:18" s="127" customFormat="1" outlineLevel="1" x14ac:dyDescent="0.2">
      <c r="A30" s="130">
        <v>2</v>
      </c>
      <c r="B30" s="145" t="s">
        <v>76</v>
      </c>
      <c r="C30" s="150"/>
      <c r="D30" s="145" t="s">
        <v>77</v>
      </c>
      <c r="E30" s="145" t="s">
        <v>77</v>
      </c>
      <c r="F30" s="146"/>
      <c r="G30" s="146"/>
      <c r="H30" s="147"/>
      <c r="I30" s="148">
        <v>0</v>
      </c>
      <c r="J30" s="148">
        <v>15</v>
      </c>
      <c r="K30" s="148">
        <v>100</v>
      </c>
      <c r="L30" s="148"/>
      <c r="M30" s="148" t="s">
        <v>62</v>
      </c>
      <c r="N30" s="148">
        <f>H30*(J30/K30)</f>
        <v>0</v>
      </c>
      <c r="O30" s="148">
        <f t="shared" ref="O30:O33" si="3">I30*(J30/K30)</f>
        <v>0</v>
      </c>
      <c r="P30" s="148">
        <f t="shared" ref="P30:P33" si="4">O30+N30</f>
        <v>0</v>
      </c>
      <c r="Q30" s="52"/>
      <c r="R30" s="18"/>
    </row>
    <row r="31" spans="1:18" s="127" customFormat="1" outlineLevel="1" x14ac:dyDescent="0.2">
      <c r="A31" s="130">
        <v>3</v>
      </c>
      <c r="B31" s="145" t="s">
        <v>76</v>
      </c>
      <c r="C31" s="150"/>
      <c r="D31" s="145" t="s">
        <v>77</v>
      </c>
      <c r="E31" s="145" t="s">
        <v>77</v>
      </c>
      <c r="F31" s="146"/>
      <c r="G31" s="146"/>
      <c r="H31" s="147"/>
      <c r="I31" s="148">
        <v>0</v>
      </c>
      <c r="J31" s="148">
        <v>15</v>
      </c>
      <c r="K31" s="148">
        <v>100</v>
      </c>
      <c r="L31" s="148"/>
      <c r="M31" s="148" t="s">
        <v>62</v>
      </c>
      <c r="N31" s="148">
        <f t="shared" si="2"/>
        <v>0</v>
      </c>
      <c r="O31" s="148">
        <f t="shared" si="3"/>
        <v>0</v>
      </c>
      <c r="P31" s="148">
        <f t="shared" si="4"/>
        <v>0</v>
      </c>
      <c r="Q31" s="52"/>
      <c r="R31" s="18"/>
    </row>
    <row r="32" spans="1:18" s="127" customFormat="1" outlineLevel="1" x14ac:dyDescent="0.2">
      <c r="A32" s="130">
        <v>4</v>
      </c>
      <c r="B32" s="145" t="s">
        <v>76</v>
      </c>
      <c r="C32" s="150"/>
      <c r="D32" s="145" t="s">
        <v>77</v>
      </c>
      <c r="E32" s="145" t="s">
        <v>77</v>
      </c>
      <c r="F32" s="146"/>
      <c r="G32" s="146"/>
      <c r="H32" s="147"/>
      <c r="I32" s="148">
        <v>0</v>
      </c>
      <c r="J32" s="148">
        <v>15</v>
      </c>
      <c r="K32" s="148">
        <v>100</v>
      </c>
      <c r="L32" s="148"/>
      <c r="M32" s="148" t="s">
        <v>62</v>
      </c>
      <c r="N32" s="148">
        <f>H32*(J32/K32)</f>
        <v>0</v>
      </c>
      <c r="O32" s="148">
        <f t="shared" si="3"/>
        <v>0</v>
      </c>
      <c r="P32" s="148">
        <f t="shared" si="4"/>
        <v>0</v>
      </c>
      <c r="Q32" s="52"/>
      <c r="R32" s="18"/>
    </row>
    <row r="33" spans="1:18" s="127" customFormat="1" outlineLevel="1" x14ac:dyDescent="0.2">
      <c r="A33" s="130">
        <v>5</v>
      </c>
      <c r="B33" s="145" t="s">
        <v>76</v>
      </c>
      <c r="C33" s="150"/>
      <c r="D33" s="145" t="s">
        <v>77</v>
      </c>
      <c r="E33" s="145" t="s">
        <v>77</v>
      </c>
      <c r="F33" s="146"/>
      <c r="G33" s="146"/>
      <c r="H33" s="147"/>
      <c r="I33" s="148">
        <v>0</v>
      </c>
      <c r="J33" s="148">
        <v>15</v>
      </c>
      <c r="K33" s="148">
        <v>100</v>
      </c>
      <c r="L33" s="148"/>
      <c r="M33" s="148" t="s">
        <v>62</v>
      </c>
      <c r="N33" s="148">
        <f t="shared" si="2"/>
        <v>0</v>
      </c>
      <c r="O33" s="148">
        <f t="shared" si="3"/>
        <v>0</v>
      </c>
      <c r="P33" s="148">
        <f t="shared" si="4"/>
        <v>0</v>
      </c>
      <c r="Q33" s="52"/>
      <c r="R33" s="18"/>
    </row>
    <row r="34" spans="1:18" s="127" customFormat="1" ht="14.4" outlineLevel="1" x14ac:dyDescent="0.2">
      <c r="A34" s="353" t="s">
        <v>5</v>
      </c>
      <c r="B34" s="354"/>
      <c r="C34" s="354"/>
      <c r="D34" s="354"/>
      <c r="E34" s="354"/>
      <c r="F34" s="354"/>
      <c r="G34" s="354"/>
      <c r="H34" s="354"/>
      <c r="I34" s="354"/>
      <c r="J34" s="354"/>
      <c r="K34" s="354"/>
      <c r="L34" s="354"/>
      <c r="M34" s="354"/>
      <c r="N34" s="354"/>
      <c r="O34" s="355"/>
      <c r="P34" s="144">
        <f>SUM(P29:P33)</f>
        <v>0</v>
      </c>
      <c r="Q34" s="52"/>
      <c r="R34" s="18"/>
    </row>
    <row r="35" spans="1:18" s="76" customFormat="1" ht="16.5" customHeight="1" thickBot="1" x14ac:dyDescent="0.25">
      <c r="A35" s="75"/>
      <c r="B35" s="53"/>
      <c r="C35" s="53"/>
      <c r="D35" s="48"/>
      <c r="E35" s="49"/>
      <c r="F35" s="49"/>
      <c r="G35" s="49"/>
      <c r="H35" s="49"/>
      <c r="I35" s="49"/>
      <c r="J35" s="49"/>
      <c r="K35" s="49"/>
      <c r="L35" s="49"/>
      <c r="M35" s="49"/>
      <c r="N35" s="18"/>
      <c r="O35" s="18"/>
      <c r="P35" s="51"/>
      <c r="Q35" s="52"/>
      <c r="R35" s="18"/>
    </row>
    <row r="36" spans="1:18" s="112" customFormat="1" ht="22.5" customHeight="1" x14ac:dyDescent="0.25">
      <c r="A36" s="309" t="s">
        <v>60</v>
      </c>
      <c r="B36" s="310"/>
      <c r="C36" s="310"/>
      <c r="D36" s="311"/>
      <c r="E36" s="317"/>
      <c r="F36" s="318"/>
      <c r="G36" s="325" t="s">
        <v>28</v>
      </c>
      <c r="H36" s="326"/>
      <c r="I36" s="326"/>
      <c r="J36" s="326"/>
      <c r="K36" s="326"/>
      <c r="L36" s="326"/>
      <c r="M36" s="326"/>
      <c r="N36" s="326"/>
      <c r="O36" s="326"/>
      <c r="P36" s="327"/>
    </row>
    <row r="37" spans="1:18" s="1" customFormat="1" ht="7.5" customHeight="1" x14ac:dyDescent="0.25">
      <c r="A37" s="88"/>
      <c r="B37" s="54"/>
      <c r="C37" s="54"/>
      <c r="D37" s="63"/>
      <c r="E37" s="63"/>
      <c r="F37" s="19"/>
      <c r="G37" s="350"/>
      <c r="H37" s="351"/>
      <c r="I37" s="351"/>
      <c r="J37" s="351"/>
      <c r="K37" s="351"/>
      <c r="L37" s="351"/>
      <c r="M37" s="351"/>
      <c r="N37" s="351"/>
      <c r="O37" s="351"/>
      <c r="P37" s="352"/>
    </row>
    <row r="38" spans="1:18" s="1" customFormat="1" ht="39.75" customHeight="1" x14ac:dyDescent="0.25">
      <c r="A38" s="314" t="s">
        <v>61</v>
      </c>
      <c r="B38" s="315"/>
      <c r="C38" s="315"/>
      <c r="D38" s="316"/>
      <c r="E38" s="319" t="s">
        <v>13</v>
      </c>
      <c r="F38" s="320"/>
      <c r="G38" s="347" t="s">
        <v>14</v>
      </c>
      <c r="H38" s="348"/>
      <c r="I38" s="348"/>
      <c r="J38" s="348"/>
      <c r="K38" s="348"/>
      <c r="L38" s="348"/>
      <c r="M38" s="348"/>
      <c r="N38" s="348"/>
      <c r="O38" s="348"/>
      <c r="P38" s="349"/>
    </row>
    <row r="39" spans="1:18" s="1" customFormat="1" ht="24.6" customHeight="1" x14ac:dyDescent="0.25">
      <c r="A39" s="89"/>
      <c r="B39" s="94"/>
      <c r="C39" s="94"/>
      <c r="D39" s="63"/>
      <c r="E39" s="321"/>
      <c r="F39" s="322"/>
      <c r="G39" s="303" t="s">
        <v>59</v>
      </c>
      <c r="H39" s="304"/>
      <c r="I39" s="305"/>
      <c r="J39" s="305"/>
      <c r="K39" s="305"/>
      <c r="L39" s="305"/>
      <c r="M39" s="305"/>
      <c r="N39" s="305"/>
      <c r="O39" s="305"/>
      <c r="P39" s="306"/>
    </row>
    <row r="40" spans="1:18" s="1" customFormat="1" ht="12" customHeight="1" x14ac:dyDescent="0.25">
      <c r="A40" s="88"/>
      <c r="B40" s="54"/>
      <c r="C40" s="54"/>
      <c r="D40" s="64"/>
      <c r="E40" s="321"/>
      <c r="F40" s="322"/>
      <c r="G40" s="113"/>
      <c r="H40" s="111"/>
      <c r="I40" s="84"/>
      <c r="J40" s="84"/>
      <c r="K40" s="13"/>
      <c r="L40" s="13"/>
      <c r="M40" s="11"/>
      <c r="N40" s="11"/>
      <c r="O40" s="11"/>
      <c r="P40" s="56"/>
    </row>
    <row r="41" spans="1:18" s="1" customFormat="1" ht="27.6" customHeight="1" x14ac:dyDescent="0.25">
      <c r="A41" s="88"/>
      <c r="B41" s="54"/>
      <c r="C41" s="54"/>
      <c r="D41" s="63"/>
      <c r="E41" s="321"/>
      <c r="F41" s="322"/>
      <c r="G41" s="312" t="s">
        <v>57</v>
      </c>
      <c r="H41" s="313"/>
      <c r="I41" s="307"/>
      <c r="J41" s="307"/>
      <c r="K41" s="307"/>
      <c r="L41" s="307"/>
      <c r="M41" s="307"/>
      <c r="N41" s="307"/>
      <c r="O41" s="307"/>
      <c r="P41" s="308"/>
    </row>
    <row r="42" spans="1:18" s="1" customFormat="1" ht="11.7" customHeight="1" x14ac:dyDescent="0.25">
      <c r="A42" s="90"/>
      <c r="B42" s="63"/>
      <c r="C42" s="63"/>
      <c r="D42" s="63"/>
      <c r="E42" s="323"/>
      <c r="F42" s="324"/>
      <c r="G42" s="58"/>
      <c r="H42" s="14"/>
      <c r="I42" s="14"/>
      <c r="J42" s="14"/>
      <c r="K42" s="13"/>
      <c r="L42" s="13"/>
      <c r="M42" s="11"/>
      <c r="N42" s="11"/>
      <c r="O42" s="11"/>
      <c r="P42" s="56"/>
    </row>
    <row r="43" spans="1:18" s="1" customFormat="1" ht="15" customHeight="1" x14ac:dyDescent="0.25">
      <c r="A43" s="88"/>
      <c r="B43" s="54"/>
      <c r="C43" s="54"/>
      <c r="D43" s="54"/>
      <c r="E43" s="54"/>
      <c r="F43" s="11"/>
      <c r="G43" s="312" t="s">
        <v>58</v>
      </c>
      <c r="H43" s="313"/>
      <c r="I43" s="178"/>
      <c r="J43" s="334" t="s">
        <v>88</v>
      </c>
      <c r="K43" s="334"/>
      <c r="L43" s="126"/>
      <c r="M43" s="11"/>
      <c r="N43" s="11"/>
      <c r="O43" s="11"/>
      <c r="P43" s="56"/>
    </row>
    <row r="44" spans="1:18" s="1" customFormat="1" ht="15" customHeight="1" x14ac:dyDescent="0.25">
      <c r="A44" s="87"/>
      <c r="B44" s="93"/>
      <c r="C44" s="93"/>
      <c r="D44" s="54"/>
      <c r="E44" s="54"/>
      <c r="F44" s="11"/>
      <c r="G44" s="57"/>
      <c r="H44" s="84"/>
      <c r="I44" s="11"/>
      <c r="J44" s="335" t="s">
        <v>89</v>
      </c>
      <c r="K44" s="335"/>
      <c r="L44" s="108"/>
      <c r="M44" s="11"/>
      <c r="N44" s="11"/>
      <c r="O44" s="11"/>
      <c r="P44" s="56"/>
    </row>
    <row r="45" spans="1:18" s="1" customFormat="1" ht="15" customHeight="1" x14ac:dyDescent="0.25">
      <c r="A45" s="87"/>
      <c r="B45" s="93"/>
      <c r="C45" s="93"/>
      <c r="D45" s="54"/>
      <c r="E45" s="54"/>
      <c r="F45" s="11"/>
      <c r="G45" s="57"/>
      <c r="H45" s="84"/>
      <c r="I45" s="11"/>
      <c r="J45" s="335" t="s">
        <v>90</v>
      </c>
      <c r="K45" s="335"/>
      <c r="L45" s="126"/>
      <c r="M45" s="11"/>
      <c r="N45" s="11"/>
      <c r="O45" s="11"/>
      <c r="P45" s="56"/>
    </row>
    <row r="46" spans="1:18" s="1" customFormat="1" ht="15" customHeight="1" x14ac:dyDescent="0.25">
      <c r="A46" s="343" t="s">
        <v>7</v>
      </c>
      <c r="B46" s="344"/>
      <c r="C46" s="94"/>
      <c r="D46" s="54"/>
      <c r="E46" s="54"/>
      <c r="F46" s="11"/>
      <c r="G46" s="303" t="s">
        <v>7</v>
      </c>
      <c r="H46" s="304"/>
      <c r="I46" s="11"/>
      <c r="L46" s="108"/>
      <c r="M46" s="11"/>
      <c r="N46" s="11"/>
      <c r="O46" s="11"/>
      <c r="P46" s="56"/>
    </row>
    <row r="47" spans="1:18" s="1" customFormat="1" x14ac:dyDescent="0.25">
      <c r="A47" s="88"/>
      <c r="B47" s="54"/>
      <c r="C47" s="54"/>
      <c r="D47" s="54"/>
      <c r="E47" s="54"/>
      <c r="F47" s="11"/>
      <c r="G47" s="303"/>
      <c r="H47" s="304"/>
      <c r="I47" s="84"/>
      <c r="J47" s="84"/>
      <c r="K47" s="11"/>
      <c r="L47" s="11"/>
      <c r="M47" s="11"/>
      <c r="N47" s="11"/>
      <c r="O47" s="11"/>
      <c r="P47" s="56"/>
    </row>
    <row r="48" spans="1:18" s="1" customFormat="1" x14ac:dyDescent="0.25">
      <c r="A48" s="88"/>
      <c r="B48" s="54"/>
      <c r="C48" s="54"/>
      <c r="D48" s="54"/>
      <c r="E48" s="54"/>
      <c r="F48" s="11"/>
      <c r="G48" s="59"/>
      <c r="H48" s="11"/>
      <c r="I48" s="11"/>
      <c r="J48" s="11"/>
      <c r="K48" s="11"/>
      <c r="L48" s="11"/>
      <c r="M48" s="11"/>
      <c r="N48" s="11"/>
      <c r="O48" s="11"/>
      <c r="P48" s="56"/>
    </row>
    <row r="49" spans="1:18" s="1" customFormat="1" ht="33.6" customHeight="1" thickBot="1" x14ac:dyDescent="0.3">
      <c r="A49" s="91"/>
      <c r="B49" s="101"/>
      <c r="C49" s="101"/>
      <c r="D49" s="101"/>
      <c r="E49" s="101"/>
      <c r="F49" s="43"/>
      <c r="G49" s="60"/>
      <c r="H49" s="43"/>
      <c r="I49" s="43"/>
      <c r="J49" s="43"/>
      <c r="K49" s="43"/>
      <c r="L49" s="43"/>
      <c r="M49" s="43"/>
      <c r="N49" s="43"/>
      <c r="O49" s="43"/>
      <c r="P49" s="65"/>
    </row>
    <row r="50" spans="1:18" s="76" customFormat="1" ht="16.5" customHeight="1" x14ac:dyDescent="0.2">
      <c r="A50" s="75"/>
      <c r="B50" s="53"/>
      <c r="C50" s="53"/>
      <c r="D50" s="48"/>
      <c r="E50" s="49"/>
      <c r="F50" s="49"/>
      <c r="G50" s="49"/>
      <c r="H50" s="49"/>
      <c r="I50" s="49"/>
      <c r="J50" s="49"/>
      <c r="K50" s="49"/>
      <c r="L50" s="81"/>
      <c r="M50" s="81"/>
      <c r="N50" s="18"/>
      <c r="O50" s="18"/>
      <c r="P50" s="51"/>
      <c r="Q50" s="52"/>
      <c r="R50" s="18"/>
    </row>
  </sheetData>
  <sheetProtection formatCells="0" formatColumns="0" formatRows="0" insertRows="0" deleteRows="0"/>
  <mergeCells count="28">
    <mergeCell ref="A4:O4"/>
    <mergeCell ref="A5:O5"/>
    <mergeCell ref="A1:P1"/>
    <mergeCell ref="A6:P6"/>
    <mergeCell ref="A3:C3"/>
    <mergeCell ref="O3:P3"/>
    <mergeCell ref="D3:E3"/>
    <mergeCell ref="A36:D36"/>
    <mergeCell ref="E36:F36"/>
    <mergeCell ref="G36:P37"/>
    <mergeCell ref="A34:O34"/>
    <mergeCell ref="A15:N15"/>
    <mergeCell ref="A24:N24"/>
    <mergeCell ref="F26:K27"/>
    <mergeCell ref="A38:D38"/>
    <mergeCell ref="E38:F42"/>
    <mergeCell ref="G39:H39"/>
    <mergeCell ref="G41:H41"/>
    <mergeCell ref="G38:P38"/>
    <mergeCell ref="I39:P39"/>
    <mergeCell ref="I41:P41"/>
    <mergeCell ref="G43:H43"/>
    <mergeCell ref="A46:B46"/>
    <mergeCell ref="G46:H46"/>
    <mergeCell ref="G47:H47"/>
    <mergeCell ref="J43:K43"/>
    <mergeCell ref="J44:K44"/>
    <mergeCell ref="J45:K45"/>
  </mergeCells>
  <phoneticPr fontId="0" type="noConversion"/>
  <dataValidations count="4">
    <dataValidation type="list" allowBlank="1" showErrorMessage="1" sqref="L2:M2" xr:uid="{00000000-0002-0000-0100-000001000000}">
      <formula1>$Z$2:$Z$5</formula1>
      <formula2>0</formula2>
    </dataValidation>
    <dataValidation type="list" allowBlank="1" showInputMessage="1" showErrorMessage="1" sqref="N9:N14 N18:N23 M29:M33" xr:uid="{E1511167-D4D8-4BF8-897C-C87ABDC6AF1F}">
      <formula1>"euro,hectare,heure,mètre caaré,nuitée,unité,équivalent temps plein"</formula1>
    </dataValidation>
    <dataValidation type="list" allowBlank="1" showInputMessage="1" showErrorMessage="1" sqref="C9:C14 C18:C23 C29:C32" xr:uid="{B739D3E3-1C9A-48A3-835E-212AF0AB5308}">
      <formula1>"Poste D,Animation,Communication, Evaluation,Secrétariat - gestion de dossiers"</formula1>
    </dataValidation>
    <dataValidation type="list" allowBlank="1" showInputMessage="1" showErrorMessage="1" sqref="C33" xr:uid="{2E044019-B8A5-4F33-9EB2-A9B78BA732D5}">
      <formula1>"Poste G,Animation,Communication, Evaluation,Secrétariat - gestion de dossiers"</formula1>
    </dataValidation>
  </dataValidations>
  <printOptions horizontalCentered="1" verticalCentered="1"/>
  <pageMargins left="0.19685039370078741" right="0.19685039370078741" top="0.39370078740157483" bottom="0.59055118110236227" header="0.51181102362204722" footer="0.39370078740157483"/>
  <pageSetup paperSize="9" scale="4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6">
              <controlPr defaultSize="0" autoFill="0" autoLine="0" autoPict="0">
                <anchor moveWithCells="1" sizeWithCells="1">
                  <from>
                    <xdr:col>8</xdr:col>
                    <xdr:colOff>792480</xdr:colOff>
                    <xdr:row>43</xdr:row>
                    <xdr:rowOff>22860</xdr:rowOff>
                  </from>
                  <to>
                    <xdr:col>9</xdr:col>
                    <xdr:colOff>0</xdr:colOff>
                    <xdr:row>46</xdr:row>
                    <xdr:rowOff>22860</xdr:rowOff>
                  </to>
                </anchor>
              </controlPr>
            </control>
          </mc:Choice>
        </mc:AlternateContent>
        <mc:AlternateContent xmlns:mc="http://schemas.openxmlformats.org/markup-compatibility/2006">
          <mc:Choice Requires="x14">
            <control shapeId="2050" r:id="rId5" name="Check Box 7">
              <controlPr defaultSize="0" autoFill="0" autoLine="0" autoPict="0">
                <anchor moveWithCells="1" sizeWithCells="1">
                  <from>
                    <xdr:col>8</xdr:col>
                    <xdr:colOff>792480</xdr:colOff>
                    <xdr:row>43</xdr:row>
                    <xdr:rowOff>22860</xdr:rowOff>
                  </from>
                  <to>
                    <xdr:col>9</xdr:col>
                    <xdr:colOff>0</xdr:colOff>
                    <xdr:row>44</xdr:row>
                    <xdr:rowOff>0</xdr:rowOff>
                  </to>
                </anchor>
              </controlPr>
            </control>
          </mc:Choice>
        </mc:AlternateContent>
        <mc:AlternateContent xmlns:mc="http://schemas.openxmlformats.org/markup-compatibility/2006">
          <mc:Choice Requires="x14">
            <control shapeId="2051" r:id="rId6" name="Check Box 8">
              <controlPr defaultSize="0" autoFill="0" autoLine="0" autoPict="0">
                <anchor moveWithCells="1" sizeWithCells="1">
                  <from>
                    <xdr:col>8</xdr:col>
                    <xdr:colOff>792480</xdr:colOff>
                    <xdr:row>42</xdr:row>
                    <xdr:rowOff>22860</xdr:rowOff>
                  </from>
                  <to>
                    <xdr:col>9</xdr:col>
                    <xdr:colOff>0</xdr:colOff>
                    <xdr:row>43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09EF5350-3169-4370-9579-9D1F6F3145C8}">
            <xm:f>'\\Fama\mil_services\Services\DGA-5\DAT\Ruralite et Montagne\3_Coordination LEADER\03_Modeles_Documents\3-Instruction_demande_paiement\3-Fiche de transmission DP\[Fiche transmission DP-v31082021.xlsx]1-Info. Compl. Conform.'!#REF!="HT"</xm:f>
            <x14:dxf>
              <fill>
                <patternFill>
                  <bgColor theme="0" tint="-0.24994659260841701"/>
                </patternFill>
              </fill>
            </x14:dxf>
          </x14:cfRule>
          <xm:sqref>I29:I33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4"/>
  <sheetViews>
    <sheetView showGridLines="0" view="pageBreakPreview" zoomScale="80" zoomScaleNormal="80" zoomScaleSheetLayoutView="80" workbookViewId="0">
      <selection activeCell="D3" sqref="D3:E3"/>
    </sheetView>
  </sheetViews>
  <sheetFormatPr baseColWidth="10" defaultColWidth="11.44140625" defaultRowHeight="13.2" outlineLevelRow="1" x14ac:dyDescent="0.25"/>
  <cols>
    <col min="1" max="1" width="17.6640625" style="15" customWidth="1"/>
    <col min="2" max="3" width="26.44140625" style="15" customWidth="1"/>
    <col min="4" max="4" width="22.33203125" style="15" customWidth="1"/>
    <col min="5" max="5" width="21.6640625" style="15" customWidth="1"/>
    <col min="6" max="6" width="17.6640625" style="15" customWidth="1"/>
    <col min="7" max="7" width="18.6640625" style="15" customWidth="1"/>
    <col min="8" max="8" width="26.6640625" style="15" customWidth="1"/>
    <col min="9" max="9" width="25" style="15" customWidth="1"/>
    <col min="10" max="10" width="20.6640625" style="15" customWidth="1"/>
    <col min="11" max="11" width="20.33203125" style="15" customWidth="1"/>
    <col min="12" max="16384" width="11.44140625" style="15"/>
  </cols>
  <sheetData>
    <row r="1" spans="1:19" ht="20.25" customHeight="1" thickBot="1" x14ac:dyDescent="0.3">
      <c r="A1" s="361" t="s">
        <v>36</v>
      </c>
      <c r="B1" s="362"/>
      <c r="C1" s="362"/>
      <c r="D1" s="362"/>
      <c r="E1" s="362"/>
      <c r="F1" s="362"/>
      <c r="G1" s="362"/>
      <c r="H1" s="362"/>
      <c r="I1" s="362"/>
      <c r="J1" s="362"/>
      <c r="K1" s="363"/>
      <c r="L1" s="5"/>
      <c r="M1" s="5"/>
      <c r="N1" s="5"/>
      <c r="O1" s="5"/>
    </row>
    <row r="2" spans="1:19" ht="6.6" customHeight="1" x14ac:dyDescent="0.25">
      <c r="A2" s="21"/>
      <c r="J2" s="22"/>
      <c r="L2" s="5"/>
      <c r="M2" s="5"/>
      <c r="N2" s="5"/>
      <c r="O2" s="5"/>
    </row>
    <row r="3" spans="1:19" s="5" customFormat="1" ht="36" customHeight="1" x14ac:dyDescent="0.25">
      <c r="A3" s="345" t="str">
        <f>+'A2 Dépenses sur factures'!A4:E4</f>
        <v>N°de dossier Osiris :
Intitulé du projet:</v>
      </c>
      <c r="B3" s="345"/>
      <c r="C3" s="345"/>
      <c r="D3" s="346" t="s">
        <v>110</v>
      </c>
      <c r="E3" s="346"/>
      <c r="F3" s="6"/>
      <c r="G3" s="6"/>
      <c r="H3" s="6"/>
      <c r="I3" s="80"/>
      <c r="K3" s="190" t="s">
        <v>109</v>
      </c>
      <c r="S3" s="1"/>
    </row>
    <row r="4" spans="1:19" ht="25.95" customHeight="1" x14ac:dyDescent="0.25">
      <c r="A4" s="368" t="s">
        <v>83</v>
      </c>
      <c r="B4" s="368"/>
      <c r="C4" s="368"/>
      <c r="D4" s="368"/>
      <c r="E4" s="368"/>
      <c r="F4" s="368"/>
      <c r="G4" s="368"/>
      <c r="H4" s="368"/>
      <c r="I4" s="368"/>
      <c r="J4" s="368"/>
      <c r="K4" s="368"/>
    </row>
    <row r="5" spans="1:19" s="127" customFormat="1" ht="75" customHeight="1" outlineLevel="1" x14ac:dyDescent="0.25">
      <c r="A5" s="162" t="s">
        <v>23</v>
      </c>
      <c r="B5" s="158" t="s">
        <v>21</v>
      </c>
      <c r="C5" s="132" t="s">
        <v>63</v>
      </c>
      <c r="D5" s="143" t="s">
        <v>124</v>
      </c>
      <c r="E5" s="143" t="s">
        <v>112</v>
      </c>
      <c r="F5" s="159" t="s">
        <v>107</v>
      </c>
      <c r="G5" s="159" t="s">
        <v>24</v>
      </c>
      <c r="H5" s="187" t="s">
        <v>41</v>
      </c>
      <c r="I5" s="158" t="s">
        <v>39</v>
      </c>
      <c r="J5" s="158" t="s">
        <v>22</v>
      </c>
    </row>
    <row r="6" spans="1:19" s="127" customFormat="1" outlineLevel="1" x14ac:dyDescent="0.25">
      <c r="A6" s="161">
        <v>1</v>
      </c>
      <c r="B6" s="189"/>
      <c r="C6" s="145" t="s">
        <v>84</v>
      </c>
      <c r="D6" s="148">
        <v>1</v>
      </c>
      <c r="E6" s="148" t="s">
        <v>85</v>
      </c>
      <c r="F6" s="150"/>
      <c r="G6" s="152"/>
      <c r="H6" s="148">
        <f>G6*F6*D6</f>
        <v>0</v>
      </c>
      <c r="I6" s="149"/>
      <c r="J6" s="149"/>
    </row>
    <row r="7" spans="1:19" s="127" customFormat="1" outlineLevel="1" x14ac:dyDescent="0.25">
      <c r="A7" s="161">
        <v>2</v>
      </c>
      <c r="B7" s="189"/>
      <c r="C7" s="145" t="s">
        <v>84</v>
      </c>
      <c r="D7" s="148">
        <v>1</v>
      </c>
      <c r="E7" s="148" t="s">
        <v>85</v>
      </c>
      <c r="F7" s="150"/>
      <c r="G7" s="152"/>
      <c r="H7" s="148">
        <f t="shared" ref="H7:H11" si="0">G7*F7*D7</f>
        <v>0</v>
      </c>
      <c r="I7" s="149"/>
      <c r="J7" s="149"/>
    </row>
    <row r="8" spans="1:19" s="127" customFormat="1" outlineLevel="1" x14ac:dyDescent="0.25">
      <c r="A8" s="161">
        <v>3</v>
      </c>
      <c r="B8" s="189"/>
      <c r="C8" s="145" t="s">
        <v>84</v>
      </c>
      <c r="D8" s="148">
        <v>1</v>
      </c>
      <c r="E8" s="148" t="s">
        <v>85</v>
      </c>
      <c r="F8" s="150"/>
      <c r="G8" s="152"/>
      <c r="H8" s="148">
        <f t="shared" si="0"/>
        <v>0</v>
      </c>
      <c r="I8" s="149"/>
      <c r="J8" s="149"/>
    </row>
    <row r="9" spans="1:19" s="127" customFormat="1" outlineLevel="1" x14ac:dyDescent="0.25">
      <c r="A9" s="161">
        <v>4</v>
      </c>
      <c r="B9" s="189"/>
      <c r="C9" s="145" t="s">
        <v>84</v>
      </c>
      <c r="D9" s="148">
        <v>1</v>
      </c>
      <c r="E9" s="148" t="s">
        <v>85</v>
      </c>
      <c r="F9" s="150"/>
      <c r="G9" s="152"/>
      <c r="H9" s="148">
        <f t="shared" si="0"/>
        <v>0</v>
      </c>
      <c r="I9" s="149"/>
      <c r="J9" s="149"/>
    </row>
    <row r="10" spans="1:19" s="127" customFormat="1" outlineLevel="1" x14ac:dyDescent="0.25">
      <c r="A10" s="161">
        <v>5</v>
      </c>
      <c r="B10" s="189"/>
      <c r="C10" s="145" t="s">
        <v>84</v>
      </c>
      <c r="D10" s="148">
        <v>1</v>
      </c>
      <c r="E10" s="148" t="s">
        <v>85</v>
      </c>
      <c r="F10" s="150"/>
      <c r="G10" s="152"/>
      <c r="H10" s="148">
        <f t="shared" si="0"/>
        <v>0</v>
      </c>
      <c r="I10" s="149"/>
      <c r="J10" s="149"/>
    </row>
    <row r="11" spans="1:19" s="127" customFormat="1" outlineLevel="1" x14ac:dyDescent="0.25">
      <c r="A11" s="161">
        <v>6</v>
      </c>
      <c r="B11" s="189"/>
      <c r="C11" s="145" t="s">
        <v>84</v>
      </c>
      <c r="D11" s="148">
        <v>1</v>
      </c>
      <c r="E11" s="148" t="s">
        <v>85</v>
      </c>
      <c r="F11" s="150"/>
      <c r="G11" s="152"/>
      <c r="H11" s="148">
        <f t="shared" si="0"/>
        <v>0</v>
      </c>
      <c r="I11" s="149"/>
      <c r="J11" s="149"/>
    </row>
    <row r="12" spans="1:19" s="127" customFormat="1" ht="14.4" outlineLevel="1" x14ac:dyDescent="0.25">
      <c r="A12" s="356" t="s">
        <v>5</v>
      </c>
      <c r="B12" s="356"/>
      <c r="C12" s="356"/>
      <c r="D12" s="356"/>
      <c r="E12" s="356"/>
      <c r="F12" s="356"/>
      <c r="G12" s="356"/>
      <c r="H12" s="144">
        <f>SUM(H6:H11)</f>
        <v>0</v>
      </c>
      <c r="I12" s="378"/>
      <c r="J12" s="378"/>
    </row>
    <row r="13" spans="1:19" s="135" customFormat="1" ht="25.95" customHeight="1" x14ac:dyDescent="0.25">
      <c r="A13" s="368" t="s">
        <v>26</v>
      </c>
      <c r="B13" s="368"/>
      <c r="C13" s="368"/>
      <c r="D13" s="368"/>
      <c r="E13" s="368"/>
      <c r="F13" s="368"/>
      <c r="G13" s="368"/>
      <c r="H13" s="368"/>
      <c r="I13" s="368"/>
    </row>
    <row r="14" spans="1:19" s="127" customFormat="1" ht="113.25" customHeight="1" outlineLevel="1" x14ac:dyDescent="0.25">
      <c r="A14" s="132" t="s">
        <v>56</v>
      </c>
      <c r="B14" s="158" t="s">
        <v>27</v>
      </c>
      <c r="C14" s="158" t="s">
        <v>63</v>
      </c>
      <c r="D14" s="158" t="s">
        <v>37</v>
      </c>
      <c r="E14" s="133" t="s">
        <v>16</v>
      </c>
      <c r="F14" s="159" t="s">
        <v>38</v>
      </c>
      <c r="G14" s="133" t="s">
        <v>10</v>
      </c>
      <c r="H14" s="160" t="s">
        <v>25</v>
      </c>
      <c r="I14" s="133" t="s">
        <v>43</v>
      </c>
      <c r="J14" s="132" t="s">
        <v>44</v>
      </c>
      <c r="K14" s="158" t="s">
        <v>39</v>
      </c>
    </row>
    <row r="15" spans="1:19" s="127" customFormat="1" ht="15.75" customHeight="1" outlineLevel="1" x14ac:dyDescent="0.25">
      <c r="A15" s="161">
        <v>1</v>
      </c>
      <c r="B15" s="149"/>
      <c r="C15" s="150"/>
      <c r="D15" s="149"/>
      <c r="E15" s="149"/>
      <c r="F15" s="146"/>
      <c r="G15" s="146"/>
      <c r="H15" s="147"/>
      <c r="I15" s="147"/>
      <c r="J15" s="148">
        <f t="shared" ref="J15:J19" si="1">H15+I15</f>
        <v>0</v>
      </c>
      <c r="K15" s="157"/>
    </row>
    <row r="16" spans="1:19" s="128" customFormat="1" ht="15.75" customHeight="1" outlineLevel="1" x14ac:dyDescent="0.25">
      <c r="A16" s="161">
        <v>2</v>
      </c>
      <c r="B16" s="149"/>
      <c r="C16" s="150"/>
      <c r="D16" s="149"/>
      <c r="E16" s="149"/>
      <c r="F16" s="146"/>
      <c r="G16" s="146"/>
      <c r="H16" s="147"/>
      <c r="I16" s="147"/>
      <c r="J16" s="148">
        <f t="shared" si="1"/>
        <v>0</v>
      </c>
      <c r="K16" s="157"/>
      <c r="L16" s="127"/>
      <c r="M16" s="127"/>
      <c r="N16" s="127"/>
      <c r="O16" s="127"/>
      <c r="P16" s="127"/>
    </row>
    <row r="17" spans="1:11" s="127" customFormat="1" ht="18" customHeight="1" outlineLevel="1" x14ac:dyDescent="0.25">
      <c r="A17" s="161">
        <v>3</v>
      </c>
      <c r="B17" s="149"/>
      <c r="C17" s="150"/>
      <c r="D17" s="149"/>
      <c r="E17" s="149"/>
      <c r="F17" s="146"/>
      <c r="G17" s="146"/>
      <c r="H17" s="147"/>
      <c r="I17" s="147"/>
      <c r="J17" s="148">
        <f t="shared" si="1"/>
        <v>0</v>
      </c>
      <c r="K17" s="157"/>
    </row>
    <row r="18" spans="1:11" s="127" customFormat="1" ht="18" customHeight="1" outlineLevel="1" x14ac:dyDescent="0.25">
      <c r="A18" s="161">
        <v>4</v>
      </c>
      <c r="B18" s="149"/>
      <c r="C18" s="150"/>
      <c r="D18" s="149"/>
      <c r="E18" s="149"/>
      <c r="F18" s="146"/>
      <c r="G18" s="146"/>
      <c r="H18" s="147"/>
      <c r="I18" s="147"/>
      <c r="J18" s="148">
        <f t="shared" si="1"/>
        <v>0</v>
      </c>
      <c r="K18" s="157"/>
    </row>
    <row r="19" spans="1:11" s="127" customFormat="1" outlineLevel="1" x14ac:dyDescent="0.25">
      <c r="A19" s="161">
        <v>5</v>
      </c>
      <c r="B19" s="149"/>
      <c r="C19" s="150"/>
      <c r="D19" s="149"/>
      <c r="E19" s="149"/>
      <c r="F19" s="146"/>
      <c r="G19" s="146"/>
      <c r="H19" s="147"/>
      <c r="I19" s="147"/>
      <c r="J19" s="148">
        <f t="shared" si="1"/>
        <v>0</v>
      </c>
      <c r="K19" s="157"/>
    </row>
    <row r="20" spans="1:11" s="127" customFormat="1" ht="15.75" customHeight="1" outlineLevel="1" x14ac:dyDescent="0.25">
      <c r="A20" s="356" t="s">
        <v>69</v>
      </c>
      <c r="B20" s="356"/>
      <c r="C20" s="356"/>
      <c r="D20" s="356"/>
      <c r="E20" s="356"/>
      <c r="F20" s="356"/>
      <c r="G20" s="356"/>
      <c r="H20" s="144">
        <f>SUM(H15:H19)</f>
        <v>0</v>
      </c>
      <c r="I20" s="144">
        <f>SUM(I15:I19)</f>
        <v>0</v>
      </c>
      <c r="J20" s="144">
        <f>SUM(J15:J19)</f>
        <v>0</v>
      </c>
      <c r="K20" s="156"/>
    </row>
    <row r="21" spans="1:11" s="1" customFormat="1" ht="8.25" customHeight="1" thickBot="1" x14ac:dyDescent="0.3">
      <c r="A21" s="44"/>
      <c r="B21" s="45"/>
      <c r="C21" s="45"/>
      <c r="D21" s="45"/>
      <c r="E21" s="45"/>
      <c r="F21" s="45"/>
      <c r="G21" s="45"/>
      <c r="H21" s="45"/>
      <c r="I21" s="45"/>
    </row>
    <row r="22" spans="1:11" s="112" customFormat="1" ht="22.5" customHeight="1" x14ac:dyDescent="0.25">
      <c r="A22" s="309" t="s">
        <v>60</v>
      </c>
      <c r="B22" s="310"/>
      <c r="C22" s="310"/>
      <c r="D22" s="311"/>
      <c r="E22" s="317"/>
      <c r="F22" s="318"/>
      <c r="G22" s="325" t="s">
        <v>28</v>
      </c>
      <c r="H22" s="326"/>
      <c r="I22" s="326"/>
      <c r="J22" s="326"/>
      <c r="K22" s="327"/>
    </row>
    <row r="23" spans="1:11" s="1" customFormat="1" ht="7.5" customHeight="1" thickBot="1" x14ac:dyDescent="0.3">
      <c r="A23" s="88"/>
      <c r="B23" s="54"/>
      <c r="C23" s="54"/>
      <c r="D23" s="63"/>
      <c r="E23" s="63"/>
      <c r="F23" s="19"/>
      <c r="G23" s="328"/>
      <c r="H23" s="329"/>
      <c r="I23" s="329"/>
      <c r="J23" s="329"/>
      <c r="K23" s="330"/>
    </row>
    <row r="24" spans="1:11" s="1" customFormat="1" ht="39.75" customHeight="1" x14ac:dyDescent="0.25">
      <c r="A24" s="314" t="s">
        <v>61</v>
      </c>
      <c r="B24" s="315"/>
      <c r="C24" s="315"/>
      <c r="D24" s="316"/>
      <c r="E24" s="319" t="s">
        <v>13</v>
      </c>
      <c r="F24" s="320"/>
      <c r="G24" s="369" t="s">
        <v>14</v>
      </c>
      <c r="H24" s="370"/>
      <c r="I24" s="370"/>
      <c r="J24" s="370"/>
      <c r="K24" s="371"/>
    </row>
    <row r="25" spans="1:11" s="1" customFormat="1" ht="24.6" customHeight="1" x14ac:dyDescent="0.25">
      <c r="A25" s="89"/>
      <c r="B25" s="94"/>
      <c r="C25" s="94"/>
      <c r="D25" s="63"/>
      <c r="E25" s="321"/>
      <c r="F25" s="322"/>
      <c r="G25" s="303" t="s">
        <v>59</v>
      </c>
      <c r="H25" s="304"/>
      <c r="I25" s="372"/>
      <c r="J25" s="373"/>
      <c r="K25" s="374"/>
    </row>
    <row r="26" spans="1:11" s="1" customFormat="1" ht="12" customHeight="1" x14ac:dyDescent="0.25">
      <c r="A26" s="88"/>
      <c r="B26" s="54"/>
      <c r="C26" s="54"/>
      <c r="D26" s="64"/>
      <c r="E26" s="321"/>
      <c r="F26" s="322"/>
      <c r="G26" s="113"/>
      <c r="H26" s="111"/>
      <c r="I26" s="84"/>
      <c r="J26" s="84"/>
      <c r="K26" s="163"/>
    </row>
    <row r="27" spans="1:11" s="1" customFormat="1" ht="27.6" customHeight="1" x14ac:dyDescent="0.25">
      <c r="A27" s="88"/>
      <c r="B27" s="54"/>
      <c r="C27" s="54"/>
      <c r="D27" s="63"/>
      <c r="E27" s="321"/>
      <c r="F27" s="322"/>
      <c r="G27" s="312" t="s">
        <v>57</v>
      </c>
      <c r="H27" s="313"/>
      <c r="I27" s="375"/>
      <c r="J27" s="376"/>
      <c r="K27" s="377"/>
    </row>
    <row r="28" spans="1:11" s="1" customFormat="1" ht="11.7" customHeight="1" x14ac:dyDescent="0.25">
      <c r="A28" s="90"/>
      <c r="B28" s="63"/>
      <c r="C28" s="63"/>
      <c r="D28" s="63"/>
      <c r="E28" s="323"/>
      <c r="F28" s="324"/>
      <c r="G28" s="58"/>
      <c r="H28" s="14"/>
      <c r="I28" s="14"/>
      <c r="J28" s="14"/>
      <c r="K28" s="163"/>
    </row>
    <row r="29" spans="1:11" s="1" customFormat="1" ht="15" customHeight="1" x14ac:dyDescent="0.25">
      <c r="A29" s="88"/>
      <c r="B29" s="54"/>
      <c r="C29" s="54"/>
      <c r="D29" s="54"/>
      <c r="E29" s="54"/>
      <c r="F29" s="11"/>
      <c r="G29" s="312" t="s">
        <v>58</v>
      </c>
      <c r="H29" s="313"/>
      <c r="I29" s="178"/>
      <c r="J29" s="334" t="s">
        <v>88</v>
      </c>
      <c r="K29" s="334"/>
    </row>
    <row r="30" spans="1:11" s="1" customFormat="1" ht="15" customHeight="1" x14ac:dyDescent="0.25">
      <c r="A30" s="87"/>
      <c r="B30" s="93"/>
      <c r="C30" s="93"/>
      <c r="D30" s="54"/>
      <c r="E30" s="54"/>
      <c r="F30" s="11"/>
      <c r="G30" s="57"/>
      <c r="H30" s="84"/>
      <c r="I30" s="11"/>
      <c r="J30" s="335" t="s">
        <v>89</v>
      </c>
      <c r="K30" s="335"/>
    </row>
    <row r="31" spans="1:11" s="1" customFormat="1" ht="15" customHeight="1" x14ac:dyDescent="0.25">
      <c r="A31" s="87"/>
      <c r="B31" s="93"/>
      <c r="C31" s="93"/>
      <c r="D31" s="54"/>
      <c r="E31" s="54"/>
      <c r="F31" s="11"/>
      <c r="G31" s="57"/>
      <c r="H31" s="84"/>
      <c r="I31" s="11"/>
      <c r="J31" s="335" t="s">
        <v>90</v>
      </c>
      <c r="K31" s="335"/>
    </row>
    <row r="32" spans="1:11" s="1" customFormat="1" x14ac:dyDescent="0.25">
      <c r="A32" s="343" t="s">
        <v>7</v>
      </c>
      <c r="B32" s="344"/>
      <c r="C32" s="94"/>
      <c r="D32" s="54"/>
      <c r="E32" s="54"/>
      <c r="F32" s="11"/>
      <c r="G32" s="303" t="s">
        <v>7</v>
      </c>
      <c r="H32" s="304"/>
      <c r="I32" s="11"/>
      <c r="J32" s="11"/>
      <c r="K32" s="164"/>
    </row>
    <row r="33" spans="1:11" s="1" customFormat="1" x14ac:dyDescent="0.25">
      <c r="A33" s="88"/>
      <c r="B33" s="54"/>
      <c r="C33" s="54"/>
      <c r="D33" s="54"/>
      <c r="E33" s="54"/>
      <c r="F33" s="11"/>
      <c r="G33" s="303"/>
      <c r="H33" s="304"/>
      <c r="I33" s="84"/>
      <c r="J33" s="84"/>
      <c r="K33" s="56"/>
    </row>
    <row r="34" spans="1:11" s="1" customFormat="1" x14ac:dyDescent="0.25">
      <c r="A34" s="88"/>
      <c r="B34" s="54"/>
      <c r="C34" s="54"/>
      <c r="D34" s="54"/>
      <c r="E34" s="54"/>
      <c r="F34" s="11"/>
      <c r="G34" s="59"/>
      <c r="H34" s="11"/>
      <c r="I34" s="11"/>
      <c r="J34" s="11"/>
      <c r="K34" s="56"/>
    </row>
    <row r="35" spans="1:11" s="1" customFormat="1" ht="49.2" customHeight="1" thickBot="1" x14ac:dyDescent="0.3">
      <c r="A35" s="91"/>
      <c r="B35" s="101"/>
      <c r="C35" s="101"/>
      <c r="D35" s="101"/>
      <c r="E35" s="101"/>
      <c r="F35" s="43"/>
      <c r="G35" s="60"/>
      <c r="H35" s="43"/>
      <c r="I35" s="43"/>
      <c r="J35" s="43"/>
      <c r="K35" s="65"/>
    </row>
    <row r="36" spans="1:11" x14ac:dyDescent="0.25">
      <c r="A36" s="23"/>
      <c r="B36" s="23"/>
      <c r="C36" s="23"/>
      <c r="D36" s="11"/>
      <c r="E36" s="24"/>
      <c r="F36" s="24"/>
      <c r="G36" s="24"/>
      <c r="H36" s="11"/>
      <c r="I36" s="11"/>
    </row>
    <row r="37" spans="1:11" x14ac:dyDescent="0.25">
      <c r="A37" s="1"/>
      <c r="B37" s="1"/>
      <c r="C37" s="1"/>
      <c r="D37" s="1"/>
      <c r="E37" s="367"/>
      <c r="F37" s="367"/>
      <c r="G37" s="367"/>
      <c r="H37" s="20"/>
      <c r="I37" s="20"/>
    </row>
    <row r="43" spans="1:11" x14ac:dyDescent="0.25">
      <c r="H43" s="16"/>
    </row>
    <row r="44" spans="1:11" x14ac:dyDescent="0.25">
      <c r="H44" s="16"/>
    </row>
  </sheetData>
  <sheetProtection formatCells="0" formatColumns="0" formatRows="0" insertRows="0" deleteRows="0"/>
  <mergeCells count="26">
    <mergeCell ref="A4:K4"/>
    <mergeCell ref="G27:H27"/>
    <mergeCell ref="J29:K29"/>
    <mergeCell ref="J30:K30"/>
    <mergeCell ref="J31:K31"/>
    <mergeCell ref="A12:G12"/>
    <mergeCell ref="I12:J12"/>
    <mergeCell ref="A24:D24"/>
    <mergeCell ref="E24:F28"/>
    <mergeCell ref="G25:H25"/>
    <mergeCell ref="A1:K1"/>
    <mergeCell ref="A3:C3"/>
    <mergeCell ref="E37:G37"/>
    <mergeCell ref="A13:I13"/>
    <mergeCell ref="G29:H29"/>
    <mergeCell ref="A32:B32"/>
    <mergeCell ref="G32:H32"/>
    <mergeCell ref="G33:H33"/>
    <mergeCell ref="A20:G20"/>
    <mergeCell ref="G22:K23"/>
    <mergeCell ref="G24:K24"/>
    <mergeCell ref="I25:K25"/>
    <mergeCell ref="I27:K27"/>
    <mergeCell ref="A22:D22"/>
    <mergeCell ref="E22:F22"/>
    <mergeCell ref="D3:E3"/>
  </mergeCells>
  <phoneticPr fontId="0" type="noConversion"/>
  <dataValidations count="4">
    <dataValidation type="list" allowBlank="1" showInputMessage="1" showErrorMessage="1" sqref="C15:C19 C6:C11" xr:uid="{C45D66EA-FF89-492C-93BE-6E04FA709610}">
      <formula1>"Contributions en nature,Poste A,Poste B,Poste C,Poste D,Poste E,Poste F,Poste G,Animation,Communication, Evaluation,Secrétariat - gestion de dossiers"</formula1>
    </dataValidation>
    <dataValidation type="list" allowBlank="1" showInputMessage="1" showErrorMessage="1" sqref="G6:G11" xr:uid="{A34DCA1F-3B3F-48AD-A6CA-29930560521F}">
      <mc:AlternateContent xmlns:x12ac="http://schemas.microsoft.com/office/spreadsheetml/2011/1/ac" xmlns:mc="http://schemas.openxmlformats.org/markup-compatibility/2006">
        <mc:Choice Requires="x12ac">
          <x12ac:list>"0,18","0,21","0,23","0,25","0,27","0,29","0,31","0,32","0,35","0,36","0,37","0,39","0,41","0,43","0,46","0,50","15,25","17,50",60,70,90,110</x12ac:list>
        </mc:Choice>
        <mc:Fallback>
          <formula1>"0,18,0,21,0,23,0,25,0,27,0,29,0,31,0,32,0,35,0,36,0,37,0,39,0,41,0,43,0,46,0,50,15,25,17,50,60,70,90,110"</formula1>
        </mc:Fallback>
      </mc:AlternateContent>
    </dataValidation>
    <dataValidation type="list" allowBlank="1" showInputMessage="1" showErrorMessage="1" sqref="E6:E11" xr:uid="{0089121F-A635-408F-A03B-3ACD81EDAE56}">
      <formula1>"euro,hectare,heure,mètre caaré,nuitée,unité,équivalent temps plein"</formula1>
    </dataValidation>
    <dataValidation type="list" allowBlank="1" showInputMessage="1" showErrorMessage="1" sqref="B6:B11" xr:uid="{7EC78102-4A6A-4B81-AB79-A396217B02E7}">
      <formula1>"Déplacement,Hébergement,Restauration"</formula1>
    </dataValidation>
  </dataValidations>
  <printOptions horizontalCentered="1" verticalCentered="1"/>
  <pageMargins left="0.19685039370078741" right="0.19685039370078741" top="0.39370078740157483" bottom="0.59055118110236227" header="0.51181102362204722" footer="0.39370078740157483"/>
  <pageSetup paperSize="9" scale="53"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6">
              <controlPr defaultSize="0" autoFill="0" autoLine="0" autoPict="0">
                <anchor moveWithCells="1" sizeWithCells="1">
                  <from>
                    <xdr:col>8</xdr:col>
                    <xdr:colOff>792480</xdr:colOff>
                    <xdr:row>29</xdr:row>
                    <xdr:rowOff>99060</xdr:rowOff>
                  </from>
                  <to>
                    <xdr:col>9</xdr:col>
                    <xdr:colOff>0</xdr:colOff>
                    <xdr:row>31</xdr:row>
                    <xdr:rowOff>76200</xdr:rowOff>
                  </to>
                </anchor>
              </controlPr>
            </control>
          </mc:Choice>
        </mc:AlternateContent>
        <mc:AlternateContent xmlns:mc="http://schemas.openxmlformats.org/markup-compatibility/2006">
          <mc:Choice Requires="x14">
            <control shapeId="3076" r:id="rId5" name="Check Box 7">
              <controlPr defaultSize="0" autoFill="0" autoLine="0" autoPict="0">
                <anchor moveWithCells="1" sizeWithCells="1">
                  <from>
                    <xdr:col>8</xdr:col>
                    <xdr:colOff>792480</xdr:colOff>
                    <xdr:row>29</xdr:row>
                    <xdr:rowOff>22860</xdr:rowOff>
                  </from>
                  <to>
                    <xdr:col>9</xdr:col>
                    <xdr:colOff>0</xdr:colOff>
                    <xdr:row>30</xdr:row>
                    <xdr:rowOff>0</xdr:rowOff>
                  </to>
                </anchor>
              </controlPr>
            </control>
          </mc:Choice>
        </mc:AlternateContent>
        <mc:AlternateContent xmlns:mc="http://schemas.openxmlformats.org/markup-compatibility/2006">
          <mc:Choice Requires="x14">
            <control shapeId="3077" r:id="rId6" name="Check Box 8">
              <controlPr defaultSize="0" autoFill="0" autoLine="0" autoPict="0">
                <anchor moveWithCells="1" sizeWithCells="1">
                  <from>
                    <xdr:col>8</xdr:col>
                    <xdr:colOff>792480</xdr:colOff>
                    <xdr:row>28</xdr:row>
                    <xdr:rowOff>22860</xdr:rowOff>
                  </from>
                  <to>
                    <xdr:col>9</xdr:col>
                    <xdr:colOff>0</xdr:colOff>
                    <xdr:row>29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3FA6967A-0FC2-47CD-9CED-BA463213F9CE}">
            <xm:f>'\\Fama\mil_services\Services\DGA-5\DAT\Ruralite et Montagne\3_Coordination LEADER\03_Modeles_Documents\3-Instruction_demande_paiement\3-Fiche de transmission DP\[Fiche transmission DP-v31082021.xlsx]1-Info. Compl. Conform.'!#REF!="HT"</xm:f>
            <x14:dxf>
              <fill>
                <patternFill>
                  <bgColor theme="0" tint="-0.24994659260841701"/>
                </patternFill>
              </fill>
            </x14:dxf>
          </x14:cfRule>
          <xm:sqref>I15:I19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25"/>
  <sheetViews>
    <sheetView showGridLines="0" view="pageBreakPreview" zoomScale="80" zoomScaleNormal="70" zoomScaleSheetLayoutView="80" workbookViewId="0">
      <selection activeCell="A3" sqref="A3:C3"/>
    </sheetView>
  </sheetViews>
  <sheetFormatPr baseColWidth="10" defaultColWidth="11.44140625" defaultRowHeight="13.2" x14ac:dyDescent="0.25"/>
  <cols>
    <col min="1" max="1" width="12.6640625" style="25" customWidth="1"/>
    <col min="2" max="5" width="25.6640625" style="25" customWidth="1"/>
    <col min="6" max="10" width="20.6640625" style="25" customWidth="1"/>
    <col min="11" max="11" width="19.6640625" style="25" customWidth="1"/>
    <col min="12" max="12" width="18.33203125" style="25" customWidth="1"/>
    <col min="13" max="13" width="21.33203125" style="25" customWidth="1"/>
    <col min="14" max="16384" width="11.44140625" style="25"/>
  </cols>
  <sheetData>
    <row r="1" spans="1:20" ht="21" customHeight="1" thickBot="1" x14ac:dyDescent="0.3">
      <c r="A1" s="379" t="s">
        <v>33</v>
      </c>
      <c r="B1" s="380"/>
      <c r="C1" s="380"/>
      <c r="D1" s="380"/>
      <c r="E1" s="380"/>
      <c r="F1" s="380"/>
      <c r="G1" s="380"/>
      <c r="H1" s="380"/>
      <c r="I1" s="380"/>
      <c r="J1" s="380"/>
      <c r="K1" s="380"/>
      <c r="L1" s="380"/>
      <c r="M1" s="381"/>
    </row>
    <row r="2" spans="1:20" ht="6" customHeight="1" x14ac:dyDescent="0.25">
      <c r="A2" s="382"/>
      <c r="B2" s="382"/>
      <c r="C2" s="382"/>
      <c r="D2" s="382"/>
      <c r="E2" s="382"/>
      <c r="F2" s="382"/>
      <c r="G2" s="382"/>
      <c r="H2" s="99"/>
    </row>
    <row r="3" spans="1:20" s="5" customFormat="1" ht="36" customHeight="1" x14ac:dyDescent="0.25">
      <c r="A3" s="345" t="str">
        <f>+'A2 Dépenses sur factures'!A4:E4</f>
        <v>N°de dossier Osiris :
Intitulé du projet:</v>
      </c>
      <c r="B3" s="345"/>
      <c r="C3" s="345"/>
      <c r="D3" s="346" t="s">
        <v>110</v>
      </c>
      <c r="E3" s="346"/>
      <c r="F3" s="6"/>
      <c r="G3" s="6"/>
      <c r="H3" s="6"/>
      <c r="I3" s="80"/>
      <c r="J3" s="80"/>
      <c r="M3" s="190" t="s">
        <v>109</v>
      </c>
      <c r="T3" s="1"/>
    </row>
    <row r="4" spans="1:20" ht="6" customHeight="1" x14ac:dyDescent="0.25">
      <c r="A4" s="46"/>
      <c r="B4" s="26"/>
      <c r="C4" s="26"/>
      <c r="D4" s="47"/>
      <c r="E4" s="47"/>
      <c r="F4" s="27"/>
      <c r="G4" s="27"/>
    </row>
    <row r="5" spans="1:20" s="68" customFormat="1" ht="66.599999999999994" customHeight="1" x14ac:dyDescent="0.25">
      <c r="A5" s="132" t="s">
        <v>56</v>
      </c>
      <c r="B5" s="158" t="s">
        <v>15</v>
      </c>
      <c r="C5" s="132" t="s">
        <v>106</v>
      </c>
      <c r="D5" s="158" t="s">
        <v>29</v>
      </c>
      <c r="E5" s="133" t="s">
        <v>65</v>
      </c>
      <c r="F5" s="133" t="s">
        <v>99</v>
      </c>
      <c r="G5" s="133" t="s">
        <v>66</v>
      </c>
      <c r="H5" s="133" t="s">
        <v>67</v>
      </c>
      <c r="I5" s="133" t="s">
        <v>108</v>
      </c>
      <c r="J5" s="133" t="s">
        <v>71</v>
      </c>
      <c r="K5" s="143" t="s">
        <v>112</v>
      </c>
      <c r="L5" s="132" t="s">
        <v>125</v>
      </c>
      <c r="M5" s="158" t="s">
        <v>39</v>
      </c>
    </row>
    <row r="6" spans="1:20" s="68" customFormat="1" ht="25.2" customHeight="1" x14ac:dyDescent="0.25">
      <c r="A6" s="161">
        <v>1</v>
      </c>
      <c r="B6" s="149"/>
      <c r="C6" s="145" t="s">
        <v>86</v>
      </c>
      <c r="D6" s="149"/>
      <c r="E6" s="151"/>
      <c r="F6" s="149"/>
      <c r="G6" s="146"/>
      <c r="H6" s="146"/>
      <c r="I6" s="152"/>
      <c r="J6" s="152"/>
      <c r="K6" s="145" t="s">
        <v>62</v>
      </c>
      <c r="L6" s="148">
        <f>I6*J6</f>
        <v>0</v>
      </c>
      <c r="M6" s="166"/>
    </row>
    <row r="7" spans="1:20" s="68" customFormat="1" ht="25.2" customHeight="1" x14ac:dyDescent="0.25">
      <c r="A7" s="161">
        <v>2</v>
      </c>
      <c r="B7" s="149"/>
      <c r="C7" s="145" t="s">
        <v>86</v>
      </c>
      <c r="D7" s="149"/>
      <c r="E7" s="151"/>
      <c r="F7" s="149"/>
      <c r="G7" s="146"/>
      <c r="H7" s="146"/>
      <c r="I7" s="152"/>
      <c r="J7" s="152"/>
      <c r="K7" s="145" t="s">
        <v>62</v>
      </c>
      <c r="L7" s="148">
        <f t="shared" ref="L7:L8" si="0">I7*J7</f>
        <v>0</v>
      </c>
      <c r="M7" s="166"/>
    </row>
    <row r="8" spans="1:20" s="68" customFormat="1" ht="25.2" customHeight="1" x14ac:dyDescent="0.25">
      <c r="A8" s="161">
        <v>3</v>
      </c>
      <c r="B8" s="149"/>
      <c r="C8" s="145" t="s">
        <v>86</v>
      </c>
      <c r="D8" s="149"/>
      <c r="E8" s="151"/>
      <c r="F8" s="149"/>
      <c r="G8" s="146"/>
      <c r="H8" s="146"/>
      <c r="I8" s="152"/>
      <c r="J8" s="152"/>
      <c r="K8" s="145" t="s">
        <v>62</v>
      </c>
      <c r="L8" s="148">
        <f t="shared" si="0"/>
        <v>0</v>
      </c>
      <c r="M8" s="166"/>
    </row>
    <row r="9" spans="1:20" s="68" customFormat="1" ht="25.2" customHeight="1" x14ac:dyDescent="0.25">
      <c r="A9" s="356" t="s">
        <v>69</v>
      </c>
      <c r="B9" s="356"/>
      <c r="C9" s="356"/>
      <c r="D9" s="356"/>
      <c r="E9" s="356"/>
      <c r="F9" s="356"/>
      <c r="G9" s="356"/>
      <c r="H9" s="356"/>
      <c r="I9" s="356"/>
      <c r="J9" s="356"/>
      <c r="K9" s="356"/>
      <c r="L9" s="144">
        <f>SUM(L6:L8)</f>
        <v>0</v>
      </c>
      <c r="M9" s="165"/>
    </row>
    <row r="10" spans="1:20" s="1" customFormat="1" ht="12" hidden="1" customHeight="1" x14ac:dyDescent="0.25">
      <c r="A10" s="10" t="s">
        <v>6</v>
      </c>
      <c r="B10" s="11"/>
      <c r="C10" s="323"/>
      <c r="D10" s="385"/>
      <c r="E10" s="383" t="s">
        <v>28</v>
      </c>
      <c r="F10" s="384"/>
      <c r="G10" s="384"/>
      <c r="H10" s="77"/>
      <c r="I10" s="77"/>
    </row>
    <row r="11" spans="1:20" s="1" customFormat="1" ht="17.25" customHeight="1" thickBot="1" x14ac:dyDescent="0.3">
      <c r="A11" s="12"/>
      <c r="B11" s="13"/>
      <c r="C11" s="13"/>
      <c r="D11" s="13"/>
      <c r="E11" s="13"/>
      <c r="F11" s="77"/>
      <c r="G11" s="77"/>
      <c r="H11" s="77"/>
      <c r="I11" s="77"/>
    </row>
    <row r="12" spans="1:20" s="112" customFormat="1" ht="22.5" customHeight="1" x14ac:dyDescent="0.25">
      <c r="A12" s="309" t="s">
        <v>60</v>
      </c>
      <c r="B12" s="310"/>
      <c r="C12" s="310"/>
      <c r="D12" s="311"/>
      <c r="E12" s="317"/>
      <c r="F12" s="318"/>
      <c r="G12" s="325" t="s">
        <v>28</v>
      </c>
      <c r="H12" s="326"/>
      <c r="I12" s="326"/>
      <c r="J12" s="326"/>
      <c r="K12" s="326"/>
      <c r="L12" s="326"/>
      <c r="M12" s="327"/>
    </row>
    <row r="13" spans="1:20" s="1" customFormat="1" ht="7.5" customHeight="1" thickBot="1" x14ac:dyDescent="0.3">
      <c r="A13" s="88"/>
      <c r="B13" s="54"/>
      <c r="C13" s="54"/>
      <c r="D13" s="63"/>
      <c r="E13" s="63"/>
      <c r="F13" s="19"/>
      <c r="G13" s="328"/>
      <c r="H13" s="329"/>
      <c r="I13" s="329"/>
      <c r="J13" s="329"/>
      <c r="K13" s="329"/>
      <c r="L13" s="329"/>
      <c r="M13" s="330"/>
    </row>
    <row r="14" spans="1:20" s="1" customFormat="1" ht="39.75" customHeight="1" x14ac:dyDescent="0.25">
      <c r="A14" s="314" t="s">
        <v>61</v>
      </c>
      <c r="B14" s="315"/>
      <c r="C14" s="315"/>
      <c r="D14" s="316"/>
      <c r="E14" s="319" t="s">
        <v>13</v>
      </c>
      <c r="F14" s="320"/>
      <c r="G14" s="347" t="s">
        <v>14</v>
      </c>
      <c r="H14" s="348"/>
      <c r="I14" s="348"/>
      <c r="J14" s="348"/>
      <c r="K14" s="348"/>
      <c r="L14" s="348"/>
      <c r="M14" s="349"/>
    </row>
    <row r="15" spans="1:20" s="1" customFormat="1" ht="24.6" customHeight="1" x14ac:dyDescent="0.25">
      <c r="A15" s="89"/>
      <c r="B15" s="94"/>
      <c r="C15" s="94"/>
      <c r="D15" s="63"/>
      <c r="E15" s="321"/>
      <c r="F15" s="322"/>
      <c r="G15" s="303" t="s">
        <v>59</v>
      </c>
      <c r="H15" s="304"/>
      <c r="I15" s="305"/>
      <c r="J15" s="305"/>
      <c r="K15" s="305"/>
      <c r="L15" s="305"/>
      <c r="M15" s="306"/>
    </row>
    <row r="16" spans="1:20" s="1" customFormat="1" ht="12" customHeight="1" x14ac:dyDescent="0.25">
      <c r="A16" s="88"/>
      <c r="B16" s="54"/>
      <c r="C16" s="54"/>
      <c r="D16" s="64"/>
      <c r="E16" s="321"/>
      <c r="F16" s="322"/>
      <c r="G16" s="113"/>
      <c r="H16" s="111"/>
      <c r="I16" s="84"/>
      <c r="J16" s="84"/>
      <c r="K16" s="13"/>
      <c r="L16" s="11"/>
      <c r="M16" s="56"/>
    </row>
    <row r="17" spans="1:13" s="1" customFormat="1" ht="27.6" customHeight="1" x14ac:dyDescent="0.25">
      <c r="A17" s="88"/>
      <c r="B17" s="54"/>
      <c r="C17" s="54"/>
      <c r="D17" s="63"/>
      <c r="E17" s="321"/>
      <c r="F17" s="322"/>
      <c r="G17" s="312" t="s">
        <v>57</v>
      </c>
      <c r="H17" s="313"/>
      <c r="I17" s="307"/>
      <c r="J17" s="307"/>
      <c r="K17" s="307"/>
      <c r="L17" s="307"/>
      <c r="M17" s="308"/>
    </row>
    <row r="18" spans="1:13" s="1" customFormat="1" ht="11.7" customHeight="1" x14ac:dyDescent="0.25">
      <c r="A18" s="90"/>
      <c r="B18" s="63"/>
      <c r="C18" s="63"/>
      <c r="D18" s="63"/>
      <c r="E18" s="323"/>
      <c r="F18" s="324"/>
      <c r="G18" s="58"/>
      <c r="H18" s="14"/>
      <c r="I18" s="14"/>
      <c r="J18" s="14"/>
      <c r="K18" s="13"/>
      <c r="L18" s="11"/>
      <c r="M18" s="56"/>
    </row>
    <row r="19" spans="1:13" s="1" customFormat="1" ht="15" customHeight="1" x14ac:dyDescent="0.25">
      <c r="A19" s="88"/>
      <c r="B19" s="54"/>
      <c r="C19" s="54"/>
      <c r="D19" s="54"/>
      <c r="E19" s="54"/>
      <c r="F19" s="11"/>
      <c r="G19" s="312" t="s">
        <v>58</v>
      </c>
      <c r="H19" s="313"/>
      <c r="I19" s="178"/>
      <c r="J19" s="334" t="s">
        <v>88</v>
      </c>
      <c r="K19" s="334"/>
      <c r="L19" s="11"/>
      <c r="M19" s="56"/>
    </row>
    <row r="20" spans="1:13" s="1" customFormat="1" ht="15" customHeight="1" x14ac:dyDescent="0.25">
      <c r="A20" s="87"/>
      <c r="B20" s="93"/>
      <c r="C20" s="93"/>
      <c r="D20" s="54"/>
      <c r="E20" s="54"/>
      <c r="F20" s="11"/>
      <c r="G20" s="57"/>
      <c r="H20" s="84"/>
      <c r="I20" s="11"/>
      <c r="J20" s="335" t="s">
        <v>89</v>
      </c>
      <c r="K20" s="335"/>
      <c r="L20" s="11"/>
      <c r="M20" s="56"/>
    </row>
    <row r="21" spans="1:13" s="1" customFormat="1" ht="15" customHeight="1" x14ac:dyDescent="0.25">
      <c r="A21" s="87"/>
      <c r="B21" s="93"/>
      <c r="C21" s="93"/>
      <c r="D21" s="54"/>
      <c r="E21" s="54"/>
      <c r="F21" s="11"/>
      <c r="G21" s="57"/>
      <c r="H21" s="84"/>
      <c r="I21" s="11"/>
      <c r="J21" s="335" t="s">
        <v>90</v>
      </c>
      <c r="K21" s="335"/>
      <c r="L21" s="11"/>
      <c r="M21" s="56"/>
    </row>
    <row r="22" spans="1:13" s="1" customFormat="1" x14ac:dyDescent="0.25">
      <c r="A22" s="343" t="s">
        <v>7</v>
      </c>
      <c r="B22" s="344"/>
      <c r="C22" s="94"/>
      <c r="D22" s="54"/>
      <c r="E22" s="54"/>
      <c r="F22" s="11"/>
      <c r="G22" s="303" t="s">
        <v>7</v>
      </c>
      <c r="H22" s="304"/>
      <c r="I22" s="11"/>
      <c r="J22" s="11"/>
      <c r="K22" s="126"/>
      <c r="L22" s="11"/>
      <c r="M22" s="56"/>
    </row>
    <row r="23" spans="1:13" s="1" customFormat="1" x14ac:dyDescent="0.25">
      <c r="A23" s="88"/>
      <c r="B23" s="54"/>
      <c r="C23" s="54"/>
      <c r="D23" s="54"/>
      <c r="E23" s="54"/>
      <c r="F23" s="11"/>
      <c r="G23" s="303"/>
      <c r="H23" s="304"/>
      <c r="I23" s="84"/>
      <c r="J23" s="84"/>
      <c r="K23" s="11"/>
      <c r="L23" s="11"/>
      <c r="M23" s="56"/>
    </row>
    <row r="24" spans="1:13" s="1" customFormat="1" x14ac:dyDescent="0.25">
      <c r="A24" s="88"/>
      <c r="B24" s="54"/>
      <c r="C24" s="54"/>
      <c r="D24" s="54"/>
      <c r="E24" s="54"/>
      <c r="F24" s="11"/>
      <c r="G24" s="59"/>
      <c r="H24" s="11"/>
      <c r="I24" s="11"/>
      <c r="J24" s="11"/>
      <c r="K24" s="11"/>
      <c r="L24" s="11"/>
      <c r="M24" s="56"/>
    </row>
    <row r="25" spans="1:13" s="1" customFormat="1" ht="49.2" customHeight="1" thickBot="1" x14ac:dyDescent="0.3">
      <c r="A25" s="91"/>
      <c r="B25" s="101"/>
      <c r="C25" s="101"/>
      <c r="D25" s="101"/>
      <c r="E25" s="101"/>
      <c r="F25" s="43"/>
      <c r="G25" s="60"/>
      <c r="H25" s="43"/>
      <c r="I25" s="43"/>
      <c r="J25" s="43"/>
      <c r="K25" s="43"/>
      <c r="L25" s="43"/>
      <c r="M25" s="65"/>
    </row>
  </sheetData>
  <sheetProtection formatCells="0" formatColumns="0" formatRows="0" insertRows="0" deleteRows="0"/>
  <mergeCells count="24">
    <mergeCell ref="G19:H19"/>
    <mergeCell ref="A2:G2"/>
    <mergeCell ref="E10:G10"/>
    <mergeCell ref="C10:D10"/>
    <mergeCell ref="A3:C3"/>
    <mergeCell ref="A9:K9"/>
    <mergeCell ref="J19:K19"/>
    <mergeCell ref="D3:E3"/>
    <mergeCell ref="A1:M1"/>
    <mergeCell ref="G12:M13"/>
    <mergeCell ref="G14:M14"/>
    <mergeCell ref="I15:M15"/>
    <mergeCell ref="I17:M17"/>
    <mergeCell ref="E12:F12"/>
    <mergeCell ref="A14:D14"/>
    <mergeCell ref="E14:F18"/>
    <mergeCell ref="G15:H15"/>
    <mergeCell ref="G17:H17"/>
    <mergeCell ref="A12:D12"/>
    <mergeCell ref="J20:K20"/>
    <mergeCell ref="J21:K21"/>
    <mergeCell ref="A22:B22"/>
    <mergeCell ref="G22:H22"/>
    <mergeCell ref="G23:H23"/>
  </mergeCells>
  <phoneticPr fontId="0" type="noConversion"/>
  <dataValidations count="2">
    <dataValidation type="list" allowBlank="1" showInputMessage="1" showErrorMessage="1" sqref="C6:C8" xr:uid="{1010826C-7632-486D-8591-35445E07413A}">
      <formula1>"Contributions en nature,Poste A,Poste B,Poste C,Poste D,Poste E,Poste F,Poste G,Animation,Communication, Evaluation,Secrétariat - gestion de dossiers"</formula1>
    </dataValidation>
    <dataValidation type="list" allowBlank="1" showInputMessage="1" showErrorMessage="1" sqref="K6:K8" xr:uid="{2F12BC3C-6CE0-4019-AE79-3D5BD32FB093}">
      <formula1>"euro,hectare,heure,mètre caaré,nuitée,unité,équivalent temps plein"</formula1>
    </dataValidation>
  </dataValidations>
  <pageMargins left="0.70866141732283472" right="0.70866141732283472" top="0.74803149606299213" bottom="0.74803149606299213" header="0.51181102362204722" footer="0.31496062992125984"/>
  <pageSetup paperSize="9" scale="4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6">
              <controlPr defaultSize="0" autoFill="0" autoLine="0" autoPict="0">
                <anchor moveWithCells="1" sizeWithCells="1">
                  <from>
                    <xdr:col>8</xdr:col>
                    <xdr:colOff>792480</xdr:colOff>
                    <xdr:row>19</xdr:row>
                    <xdr:rowOff>99060</xdr:rowOff>
                  </from>
                  <to>
                    <xdr:col>9</xdr:col>
                    <xdr:colOff>0</xdr:colOff>
                    <xdr:row>21</xdr:row>
                    <xdr:rowOff>76200</xdr:rowOff>
                  </to>
                </anchor>
              </controlPr>
            </control>
          </mc:Choice>
        </mc:AlternateContent>
        <mc:AlternateContent xmlns:mc="http://schemas.openxmlformats.org/markup-compatibility/2006">
          <mc:Choice Requires="x14">
            <control shapeId="4098" r:id="rId5" name="Check Box 7">
              <controlPr defaultSize="0" autoFill="0" autoLine="0" autoPict="0">
                <anchor moveWithCells="1" sizeWithCells="1">
                  <from>
                    <xdr:col>8</xdr:col>
                    <xdr:colOff>792480</xdr:colOff>
                    <xdr:row>19</xdr:row>
                    <xdr:rowOff>22860</xdr:rowOff>
                  </from>
                  <to>
                    <xdr:col>9</xdr:col>
                    <xdr:colOff>0</xdr:colOff>
                    <xdr:row>20</xdr:row>
                    <xdr:rowOff>0</xdr:rowOff>
                  </to>
                </anchor>
              </controlPr>
            </control>
          </mc:Choice>
        </mc:AlternateContent>
        <mc:AlternateContent xmlns:mc="http://schemas.openxmlformats.org/markup-compatibility/2006">
          <mc:Choice Requires="x14">
            <control shapeId="4099" r:id="rId6" name="Check Box 8">
              <controlPr defaultSize="0" autoFill="0" autoLine="0" autoPict="0">
                <anchor moveWithCells="1" sizeWithCells="1">
                  <from>
                    <xdr:col>8</xdr:col>
                    <xdr:colOff>792480</xdr:colOff>
                    <xdr:row>18</xdr:row>
                    <xdr:rowOff>22860</xdr:rowOff>
                  </from>
                  <to>
                    <xdr:col>9</xdr:col>
                    <xdr:colOff>0</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4"/>
  <sheetViews>
    <sheetView showGridLines="0" view="pageBreakPreview" zoomScale="80" zoomScaleNormal="70" zoomScaleSheetLayoutView="80" workbookViewId="0">
      <selection activeCell="A4" sqref="A4:C4"/>
    </sheetView>
  </sheetViews>
  <sheetFormatPr baseColWidth="10" defaultColWidth="11.44140625" defaultRowHeight="13.2" outlineLevelRow="1" x14ac:dyDescent="0.25"/>
  <cols>
    <col min="1" max="1" width="11.6640625" style="28" customWidth="1"/>
    <col min="2" max="2" width="42.33203125" style="28" customWidth="1"/>
    <col min="3" max="3" width="24.6640625" style="28" customWidth="1"/>
    <col min="4" max="4" width="31.33203125" style="28" customWidth="1"/>
    <col min="5" max="5" width="31.44140625" style="28" customWidth="1"/>
    <col min="6" max="6" width="29" style="28" customWidth="1"/>
    <col min="7" max="7" width="27.5546875" style="28" customWidth="1"/>
    <col min="8" max="8" width="15.33203125" style="28" customWidth="1"/>
    <col min="9" max="9" width="19.6640625" style="28" customWidth="1"/>
    <col min="10" max="10" width="5.33203125" style="28" customWidth="1"/>
    <col min="11" max="11" width="0.6640625" style="28" customWidth="1"/>
    <col min="12" max="16384" width="11.44140625" style="28"/>
  </cols>
  <sheetData>
    <row r="1" spans="1:20" ht="24" customHeight="1" thickBot="1" x14ac:dyDescent="0.3">
      <c r="A1" s="361" t="s">
        <v>32</v>
      </c>
      <c r="B1" s="362"/>
      <c r="C1" s="362"/>
      <c r="D1" s="362"/>
      <c r="E1" s="362"/>
      <c r="F1" s="362"/>
      <c r="G1" s="363"/>
      <c r="H1" s="1"/>
      <c r="I1" s="1"/>
      <c r="M1" s="61"/>
    </row>
    <row r="2" spans="1:20" ht="4.5" customHeight="1" x14ac:dyDescent="0.25">
      <c r="A2" s="66"/>
      <c r="B2" s="15"/>
      <c r="C2" s="15"/>
      <c r="D2" s="15"/>
      <c r="E2" s="15"/>
      <c r="H2" s="1"/>
      <c r="I2" s="1"/>
      <c r="M2" s="62"/>
    </row>
    <row r="3" spans="1:20" hidden="1" x14ac:dyDescent="0.25">
      <c r="A3" s="29"/>
      <c r="B3" s="30"/>
      <c r="C3" s="30"/>
      <c r="D3" s="30"/>
      <c r="E3" s="30"/>
      <c r="F3" s="30"/>
      <c r="G3" s="30"/>
      <c r="H3" s="1"/>
      <c r="I3" s="1"/>
      <c r="J3" s="31"/>
      <c r="K3" s="31"/>
      <c r="M3" s="62" t="s">
        <v>2</v>
      </c>
    </row>
    <row r="4" spans="1:20" s="170" customFormat="1" ht="36" customHeight="1" x14ac:dyDescent="0.25">
      <c r="A4" s="345" t="str">
        <f>'A5 Contributions en nature'!A3:C3</f>
        <v>N°de dossier Osiris :
Intitulé du projet:</v>
      </c>
      <c r="B4" s="345"/>
      <c r="C4" s="345"/>
      <c r="D4" s="346" t="s">
        <v>110</v>
      </c>
      <c r="E4" s="346"/>
      <c r="F4" s="99"/>
      <c r="G4" s="190" t="s">
        <v>109</v>
      </c>
      <c r="H4" s="1"/>
      <c r="I4" s="1"/>
      <c r="J4" s="169"/>
      <c r="T4" s="11"/>
    </row>
    <row r="5" spans="1:20" s="172" customFormat="1" ht="0.75" customHeight="1" x14ac:dyDescent="0.25">
      <c r="A5" s="171"/>
      <c r="B5" s="42"/>
      <c r="C5" s="42"/>
      <c r="D5" s="42"/>
      <c r="E5" s="42"/>
      <c r="F5" s="42"/>
      <c r="G5" s="19"/>
      <c r="H5" s="1"/>
      <c r="I5" s="1"/>
      <c r="M5" s="173"/>
    </row>
    <row r="6" spans="1:20" s="174" customFormat="1" ht="36" customHeight="1" x14ac:dyDescent="0.25">
      <c r="A6" s="387" t="s">
        <v>30</v>
      </c>
      <c r="B6" s="387"/>
      <c r="C6" s="387"/>
      <c r="D6" s="387"/>
      <c r="E6" s="387"/>
      <c r="F6" s="387"/>
      <c r="G6" s="387"/>
      <c r="H6" s="1"/>
      <c r="I6" s="1"/>
      <c r="M6" s="175"/>
    </row>
    <row r="7" spans="1:20" s="128" customFormat="1" ht="64.5" customHeight="1" outlineLevel="1" x14ac:dyDescent="0.25">
      <c r="A7" s="132" t="s">
        <v>56</v>
      </c>
      <c r="B7" s="133" t="s">
        <v>8</v>
      </c>
      <c r="C7" s="133" t="s">
        <v>99</v>
      </c>
      <c r="D7" s="133" t="s">
        <v>4</v>
      </c>
      <c r="E7" s="133" t="s">
        <v>31</v>
      </c>
      <c r="F7" s="133" t="s">
        <v>9</v>
      </c>
      <c r="G7" s="133" t="s">
        <v>40</v>
      </c>
      <c r="H7" s="1"/>
      <c r="I7" s="1"/>
    </row>
    <row r="8" spans="1:20" s="127" customFormat="1" outlineLevel="1" x14ac:dyDescent="0.25">
      <c r="A8" s="161">
        <v>1</v>
      </c>
      <c r="B8" s="123"/>
      <c r="C8" s="123"/>
      <c r="D8" s="154"/>
      <c r="E8" s="154"/>
      <c r="F8" s="155"/>
      <c r="G8" s="167"/>
      <c r="H8" s="1"/>
      <c r="I8" s="1"/>
    </row>
    <row r="9" spans="1:20" s="127" customFormat="1" outlineLevel="1" x14ac:dyDescent="0.25">
      <c r="A9" s="161">
        <v>2</v>
      </c>
      <c r="B9" s="123"/>
      <c r="C9" s="123"/>
      <c r="D9" s="154"/>
      <c r="E9" s="154"/>
      <c r="F9" s="155"/>
      <c r="G9" s="167"/>
      <c r="H9" s="1"/>
      <c r="I9" s="1"/>
    </row>
    <row r="10" spans="1:20" s="127" customFormat="1" outlineLevel="1" x14ac:dyDescent="0.25">
      <c r="A10" s="161">
        <v>3</v>
      </c>
      <c r="B10" s="123"/>
      <c r="C10" s="123"/>
      <c r="D10" s="154"/>
      <c r="E10" s="154"/>
      <c r="F10" s="155"/>
      <c r="G10" s="167"/>
      <c r="H10" s="1"/>
      <c r="I10" s="1"/>
    </row>
    <row r="11" spans="1:20" s="127" customFormat="1" ht="14.4" outlineLevel="1" x14ac:dyDescent="0.25">
      <c r="A11" s="356" t="s">
        <v>5</v>
      </c>
      <c r="B11" s="356"/>
      <c r="C11" s="356"/>
      <c r="D11" s="356"/>
      <c r="E11" s="356"/>
      <c r="F11" s="144">
        <f>SUM(F8:F10)</f>
        <v>0</v>
      </c>
      <c r="G11" s="168"/>
      <c r="H11" s="1"/>
      <c r="I11" s="1"/>
    </row>
    <row r="12" spans="1:20" s="1" customFormat="1" ht="12" customHeight="1" thickBot="1" x14ac:dyDescent="0.3">
      <c r="A12" s="28"/>
      <c r="B12" s="28"/>
      <c r="C12" s="28"/>
      <c r="D12" s="28"/>
      <c r="E12" s="28"/>
      <c r="F12" s="79"/>
      <c r="G12" s="22"/>
      <c r="J12" s="32"/>
      <c r="K12" s="32"/>
    </row>
    <row r="13" spans="1:20" s="112" customFormat="1" ht="30.6" customHeight="1" thickBot="1" x14ac:dyDescent="0.3">
      <c r="A13" s="309" t="s">
        <v>60</v>
      </c>
      <c r="B13" s="310"/>
      <c r="C13" s="388"/>
      <c r="D13" s="389"/>
      <c r="E13" s="396" t="s">
        <v>28</v>
      </c>
      <c r="F13" s="397"/>
      <c r="G13" s="398"/>
      <c r="H13" s="1"/>
      <c r="I13" s="1"/>
    </row>
    <row r="14" spans="1:20" s="1" customFormat="1" ht="7.5" customHeight="1" x14ac:dyDescent="0.25">
      <c r="A14" s="88"/>
      <c r="B14" s="54"/>
      <c r="C14" s="54"/>
      <c r="D14" s="63"/>
      <c r="E14" s="90"/>
      <c r="F14" s="11"/>
      <c r="G14" s="56"/>
    </row>
    <row r="15" spans="1:20" s="1" customFormat="1" ht="53.7" customHeight="1" x14ac:dyDescent="0.25">
      <c r="A15" s="314" t="s">
        <v>61</v>
      </c>
      <c r="B15" s="315"/>
      <c r="C15" s="390"/>
      <c r="D15" s="391"/>
      <c r="E15" s="347" t="s">
        <v>91</v>
      </c>
      <c r="F15" s="348"/>
      <c r="G15" s="349"/>
    </row>
    <row r="16" spans="1:20" s="1" customFormat="1" ht="24.6" customHeight="1" x14ac:dyDescent="0.25">
      <c r="A16" s="89"/>
      <c r="B16" s="94"/>
      <c r="C16" s="392"/>
      <c r="D16" s="393"/>
      <c r="E16" s="124" t="s">
        <v>59</v>
      </c>
      <c r="F16" s="305"/>
      <c r="G16" s="306"/>
    </row>
    <row r="17" spans="1:9" s="1" customFormat="1" ht="12" customHeight="1" x14ac:dyDescent="0.25">
      <c r="A17" s="88"/>
      <c r="B17" s="54"/>
      <c r="C17" s="392"/>
      <c r="D17" s="393"/>
      <c r="E17" s="176"/>
      <c r="F17" s="11"/>
      <c r="G17" s="56"/>
    </row>
    <row r="18" spans="1:9" s="1" customFormat="1" ht="27.6" customHeight="1" x14ac:dyDescent="0.25">
      <c r="A18" s="88"/>
      <c r="B18" s="54"/>
      <c r="C18" s="392"/>
      <c r="D18" s="393"/>
      <c r="E18" s="125" t="s">
        <v>57</v>
      </c>
      <c r="F18" s="307"/>
      <c r="G18" s="308"/>
    </row>
    <row r="19" spans="1:9" s="1" customFormat="1" ht="11.7" customHeight="1" x14ac:dyDescent="0.25">
      <c r="A19" s="90"/>
      <c r="B19" s="63"/>
      <c r="C19" s="394"/>
      <c r="D19" s="395"/>
      <c r="E19" s="176"/>
      <c r="F19" s="11"/>
      <c r="G19" s="56"/>
    </row>
    <row r="20" spans="1:9" s="1" customFormat="1" ht="15" customHeight="1" x14ac:dyDescent="0.25">
      <c r="A20" s="88"/>
      <c r="B20" s="54"/>
      <c r="C20" s="54"/>
      <c r="D20" s="54"/>
      <c r="E20" s="125" t="s">
        <v>58</v>
      </c>
      <c r="F20" s="178"/>
      <c r="G20" s="179" t="s">
        <v>88</v>
      </c>
      <c r="H20" s="179"/>
    </row>
    <row r="21" spans="1:9" s="1" customFormat="1" ht="15" customHeight="1" x14ac:dyDescent="0.25">
      <c r="A21" s="87"/>
      <c r="B21" s="93"/>
      <c r="C21" s="93"/>
      <c r="D21" s="54"/>
      <c r="E21" s="177"/>
      <c r="F21" s="11"/>
      <c r="G21" s="11" t="s">
        <v>89</v>
      </c>
      <c r="H21" s="11"/>
    </row>
    <row r="22" spans="1:9" s="1" customFormat="1" ht="15" customHeight="1" x14ac:dyDescent="0.25">
      <c r="A22" s="87"/>
      <c r="B22" s="93"/>
      <c r="C22" s="93"/>
      <c r="D22" s="54"/>
      <c r="E22" s="177"/>
      <c r="F22" s="11"/>
      <c r="G22" s="11" t="s">
        <v>90</v>
      </c>
      <c r="H22" s="11"/>
    </row>
    <row r="23" spans="1:9" s="1" customFormat="1" x14ac:dyDescent="0.25">
      <c r="A23" s="343" t="s">
        <v>7</v>
      </c>
      <c r="B23" s="344"/>
      <c r="C23" s="94"/>
      <c r="D23" s="54"/>
      <c r="E23" s="124" t="s">
        <v>7</v>
      </c>
      <c r="F23" s="11"/>
      <c r="G23" s="56"/>
    </row>
    <row r="24" spans="1:9" s="1" customFormat="1" x14ac:dyDescent="0.25">
      <c r="A24" s="88"/>
      <c r="B24" s="54"/>
      <c r="C24" s="54"/>
      <c r="D24" s="54"/>
      <c r="E24" s="88"/>
      <c r="F24" s="11"/>
      <c r="G24" s="56"/>
    </row>
    <row r="25" spans="1:9" s="1" customFormat="1" x14ac:dyDescent="0.25">
      <c r="A25" s="88"/>
      <c r="B25" s="54"/>
      <c r="C25" s="54"/>
      <c r="D25" s="54"/>
      <c r="E25" s="88"/>
      <c r="F25" s="11"/>
      <c r="G25" s="56"/>
    </row>
    <row r="26" spans="1:9" s="1" customFormat="1" ht="49.2" customHeight="1" thickBot="1" x14ac:dyDescent="0.3">
      <c r="A26" s="91"/>
      <c r="B26" s="101"/>
      <c r="C26" s="101"/>
      <c r="D26" s="101"/>
      <c r="E26" s="91"/>
      <c r="F26" s="43"/>
      <c r="G26" s="65"/>
    </row>
    <row r="27" spans="1:9" x14ac:dyDescent="0.25">
      <c r="A27" s="1"/>
      <c r="B27" s="1"/>
      <c r="C27" s="1"/>
      <c r="D27" s="1"/>
      <c r="E27" s="1"/>
      <c r="F27" s="386"/>
      <c r="G27" s="386"/>
      <c r="H27" s="386"/>
      <c r="I27" s="386"/>
    </row>
    <row r="43" spans="8:8" x14ac:dyDescent="0.25">
      <c r="H43" s="33" t="s">
        <v>0</v>
      </c>
    </row>
    <row r="44" spans="8:8" x14ac:dyDescent="0.25">
      <c r="H44" s="33" t="s">
        <v>1</v>
      </c>
    </row>
  </sheetData>
  <sheetProtection formatCells="0" formatColumns="0" formatRows="0" insertRows="0" deleteRows="0"/>
  <mergeCells count="15">
    <mergeCell ref="A1:G1"/>
    <mergeCell ref="F16:G16"/>
    <mergeCell ref="F18:G18"/>
    <mergeCell ref="A6:G6"/>
    <mergeCell ref="C13:D13"/>
    <mergeCell ref="C15:D19"/>
    <mergeCell ref="E13:G13"/>
    <mergeCell ref="E15:G15"/>
    <mergeCell ref="D4:E4"/>
    <mergeCell ref="A23:B23"/>
    <mergeCell ref="A13:B13"/>
    <mergeCell ref="A15:B15"/>
    <mergeCell ref="F27:I27"/>
    <mergeCell ref="A4:C4"/>
    <mergeCell ref="A11:E11"/>
  </mergeCells>
  <phoneticPr fontId="0" type="noConversion"/>
  <dataValidations count="1">
    <dataValidation allowBlank="1" showErrorMessage="1" sqref="G5" xr:uid="{00000000-0002-0000-0600-000001000000}"/>
  </dataValidations>
  <printOptions horizontalCentered="1" verticalCentered="1"/>
  <pageMargins left="0.19685039370078741" right="0.19685039370078741" top="0.39370078740157483" bottom="0.59055118110236227" header="0.51181102362204722" footer="0.39370078740157483"/>
  <pageSetup paperSize="9" scale="74"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6">
              <controlPr defaultSize="0" autoFill="0" autoLine="0" autoPict="0">
                <anchor moveWithCells="1" sizeWithCells="1">
                  <from>
                    <xdr:col>5</xdr:col>
                    <xdr:colOff>1584960</xdr:colOff>
                    <xdr:row>20</xdr:row>
                    <xdr:rowOff>99060</xdr:rowOff>
                  </from>
                  <to>
                    <xdr:col>6</xdr:col>
                    <xdr:colOff>784860</xdr:colOff>
                    <xdr:row>22</xdr:row>
                    <xdr:rowOff>76200</xdr:rowOff>
                  </to>
                </anchor>
              </controlPr>
            </control>
          </mc:Choice>
        </mc:AlternateContent>
        <mc:AlternateContent xmlns:mc="http://schemas.openxmlformats.org/markup-compatibility/2006">
          <mc:Choice Requires="x14">
            <control shapeId="5122" r:id="rId5" name="Check Box 7">
              <controlPr defaultSize="0" autoFill="0" autoLine="0" autoPict="0">
                <anchor moveWithCells="1" sizeWithCells="1">
                  <from>
                    <xdr:col>5</xdr:col>
                    <xdr:colOff>1584960</xdr:colOff>
                    <xdr:row>20</xdr:row>
                    <xdr:rowOff>22860</xdr:rowOff>
                  </from>
                  <to>
                    <xdr:col>6</xdr:col>
                    <xdr:colOff>784860</xdr:colOff>
                    <xdr:row>21</xdr:row>
                    <xdr:rowOff>0</xdr:rowOff>
                  </to>
                </anchor>
              </controlPr>
            </control>
          </mc:Choice>
        </mc:AlternateContent>
        <mc:AlternateContent xmlns:mc="http://schemas.openxmlformats.org/markup-compatibility/2006">
          <mc:Choice Requires="x14">
            <control shapeId="5123" r:id="rId6" name="Check Box 8">
              <controlPr defaultSize="0" autoFill="0" autoLine="0" autoPict="0">
                <anchor moveWithCells="1" sizeWithCells="1">
                  <from>
                    <xdr:col>5</xdr:col>
                    <xdr:colOff>1584960</xdr:colOff>
                    <xdr:row>19</xdr:row>
                    <xdr:rowOff>22860</xdr:rowOff>
                  </from>
                  <to>
                    <xdr:col>6</xdr:col>
                    <xdr:colOff>784860</xdr:colOff>
                    <xdr:row>20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0"/>
  <sheetViews>
    <sheetView view="pageBreakPreview" zoomScale="70" zoomScaleNormal="70" zoomScaleSheetLayoutView="70" workbookViewId="0">
      <selection activeCell="B24" sqref="B24"/>
    </sheetView>
  </sheetViews>
  <sheetFormatPr baseColWidth="10" defaultColWidth="11.44140625" defaultRowHeight="13.2" x14ac:dyDescent="0.25"/>
  <cols>
    <col min="1" max="1" width="8.44140625" style="95" customWidth="1"/>
    <col min="2" max="2" width="61.6640625" style="95" customWidth="1"/>
    <col min="3" max="5" width="32.6640625" style="95" customWidth="1"/>
    <col min="6" max="6" width="19" style="95" customWidth="1"/>
    <col min="7" max="16384" width="11.44140625" style="95"/>
  </cols>
  <sheetData>
    <row r="1" spans="1:6" x14ac:dyDescent="0.25">
      <c r="A1" s="399" t="s">
        <v>45</v>
      </c>
      <c r="B1" s="400"/>
      <c r="C1" s="400"/>
      <c r="D1" s="400"/>
      <c r="E1" s="401"/>
    </row>
    <row r="2" spans="1:6" x14ac:dyDescent="0.25">
      <c r="A2" s="402"/>
      <c r="B2" s="402"/>
      <c r="C2" s="402"/>
      <c r="D2" s="402"/>
      <c r="E2" s="190" t="s">
        <v>109</v>
      </c>
    </row>
    <row r="3" spans="1:6" ht="37.950000000000003" customHeight="1" x14ac:dyDescent="0.25">
      <c r="A3" s="403" t="str">
        <f>'A2 Dépenses sur factures'!A4:E4</f>
        <v>N°de dossier Osiris :
Intitulé du projet:</v>
      </c>
      <c r="B3" s="404"/>
      <c r="C3" s="405"/>
      <c r="D3" s="406"/>
      <c r="E3" s="406"/>
      <c r="F3" s="99"/>
    </row>
    <row r="4" spans="1:6" ht="7.95" customHeight="1" x14ac:dyDescent="0.25">
      <c r="B4" s="102"/>
      <c r="C4" s="98"/>
      <c r="D4" s="99"/>
      <c r="E4" s="196"/>
      <c r="F4" s="99"/>
    </row>
    <row r="5" spans="1:6" ht="21.6" customHeight="1" x14ac:dyDescent="0.25">
      <c r="B5" s="100" t="s">
        <v>87</v>
      </c>
      <c r="C5" s="100" t="s">
        <v>46</v>
      </c>
      <c r="D5" s="100" t="s">
        <v>47</v>
      </c>
      <c r="E5" s="100" t="s">
        <v>48</v>
      </c>
    </row>
    <row r="6" spans="1:6" ht="15.6" customHeight="1" x14ac:dyDescent="0.25">
      <c r="A6" s="410" t="s">
        <v>128</v>
      </c>
      <c r="B6" s="103" t="s">
        <v>49</v>
      </c>
      <c r="C6" s="185">
        <f>SUMIF('A2 Dépenses sur factures'!C7:C26,"Poste A",'A2 Dépenses sur factures'!K7:K26)</f>
        <v>0</v>
      </c>
      <c r="D6" s="185">
        <f>SUMIF('A2 Dépenses sur factures'!C7:C26,"Poste A",'A2 Dépenses sur factures'!L7:L26)</f>
        <v>0</v>
      </c>
      <c r="E6" s="105">
        <f>C6+D6</f>
        <v>0</v>
      </c>
    </row>
    <row r="7" spans="1:6" ht="14.7" customHeight="1" x14ac:dyDescent="0.25">
      <c r="A7" s="411"/>
      <c r="B7" s="103" t="s">
        <v>50</v>
      </c>
      <c r="C7" s="185">
        <f>SUMIF('A2 Dépenses sur factures'!C7:C26,"Poste B",'A2 Dépenses sur factures'!K7:K26)</f>
        <v>0</v>
      </c>
      <c r="D7" s="185">
        <f>SUMIF('A2 Dépenses sur factures'!C7:C26,"Poste B",'A2 Dépenses sur factures'!L7:L26)</f>
        <v>0</v>
      </c>
      <c r="E7" s="105">
        <f t="shared" ref="E7:E13" si="0">C7+D7</f>
        <v>0</v>
      </c>
    </row>
    <row r="8" spans="1:6" ht="14.25" customHeight="1" x14ac:dyDescent="0.25">
      <c r="A8" s="411"/>
      <c r="B8" s="103" t="s">
        <v>51</v>
      </c>
      <c r="C8" s="185">
        <f>SUMIF('A2 Dépenses sur factures'!C7:C26,"Poste C",'A2 Dépenses sur factures'!K7:K26)+SUMIF('A4 Frais de déplacement'!C15:C19,"Poste C",'A4 Frais de déplacement'!H15:H19)</f>
        <v>0</v>
      </c>
      <c r="D8" s="185">
        <f>SUMIF('A2 Dépenses sur factures'!C7:C26,"Poste C",'A2 Dépenses sur factures'!L7:L26)+SUMIF('A4 Frais de déplacement'!C15:C19,"Poste C",'A4 Frais de déplacement'!I15:I19)</f>
        <v>0</v>
      </c>
      <c r="E8" s="105">
        <f t="shared" si="0"/>
        <v>0</v>
      </c>
    </row>
    <row r="9" spans="1:6" ht="14.25" customHeight="1" x14ac:dyDescent="0.25">
      <c r="A9" s="411"/>
      <c r="B9" s="103" t="s">
        <v>52</v>
      </c>
      <c r="C9" s="185">
        <f>SUMIF('A2 Dépenses sur factures'!C7:C26,"Poste D",'A2 Dépenses sur factures'!K7:K26)+SUMIF('A3  Dépenses rémunération '!C9:C14,"Poste D",'A3  Dépenses rémunération '!O9:O14)+SUMIF('A3  Dépenses rémunération '!C18:C23,"Poste D",'A3  Dépenses rémunération '!O18:O23)+SUMIF('A4 Frais de déplacement'!C15:C19,"Poste D",'A4 Frais de déplacement'!H15:H19)</f>
        <v>0</v>
      </c>
      <c r="D9" s="185">
        <f>SUMIF('A2 Dépenses sur factures'!C7:C26,"Poste D",'A2 Dépenses sur factures'!L7:L26)+SUMIF('A4 Frais de déplacement'!C15:C19,"Poste D",'A4 Frais de déplacement'!I15:I19)</f>
        <v>0</v>
      </c>
      <c r="E9" s="105">
        <f t="shared" si="0"/>
        <v>0</v>
      </c>
    </row>
    <row r="10" spans="1:6" x14ac:dyDescent="0.25">
      <c r="A10" s="411"/>
      <c r="B10" s="104" t="s">
        <v>53</v>
      </c>
      <c r="C10" s="185">
        <f>SUMIF('A2 Dépenses sur factures'!C7:C26,"Poste E",'A2 Dépenses sur factures'!K7:K26)</f>
        <v>0</v>
      </c>
      <c r="D10" s="185">
        <f>SUMIF('A2 Dépenses sur factures'!C7:C26,"Poste E",'A2 Dépenses sur factures'!L7:L26)</f>
        <v>0</v>
      </c>
      <c r="E10" s="105">
        <f t="shared" si="0"/>
        <v>0</v>
      </c>
    </row>
    <row r="11" spans="1:6" ht="15.6" customHeight="1" x14ac:dyDescent="0.25">
      <c r="A11" s="411"/>
      <c r="B11" s="104" t="s">
        <v>54</v>
      </c>
      <c r="C11" s="185">
        <f>SUMIF('A2 Dépenses sur factures'!C7:C26,"Poste F",'A2 Dépenses sur factures'!K7:K26)</f>
        <v>0</v>
      </c>
      <c r="D11" s="185">
        <f>SUMIF('A2 Dépenses sur factures'!C7:C26,"Poste F",'A2 Dépenses sur factures'!L7:L26)</f>
        <v>0</v>
      </c>
      <c r="E11" s="105">
        <f t="shared" si="0"/>
        <v>0</v>
      </c>
    </row>
    <row r="12" spans="1:6" ht="15.6" customHeight="1" x14ac:dyDescent="0.25">
      <c r="A12" s="412"/>
      <c r="B12" s="104" t="s">
        <v>86</v>
      </c>
      <c r="C12" s="185">
        <f>'A5 Contributions en nature'!L9</f>
        <v>0</v>
      </c>
      <c r="D12" s="185">
        <v>0</v>
      </c>
      <c r="E12" s="105">
        <f>C12+D12</f>
        <v>0</v>
      </c>
    </row>
    <row r="13" spans="1:6" ht="15.6" customHeight="1" x14ac:dyDescent="0.25">
      <c r="A13" s="407" t="s">
        <v>129</v>
      </c>
      <c r="B13" s="104" t="s">
        <v>55</v>
      </c>
      <c r="C13" s="185">
        <f>SUMIF('A2 Dépenses sur factures'!C7:C26,"Poste G",'A2 Dépenses sur factures'!K7:K26)+SUMIF('A3  Dépenses rémunération '!C29:C33,"Poste G",'A3  Dépenses rémunération '!N29:N33)+SUMIF('A4 Frais de déplacement'!C6:C11,"Poste G",'A4 Frais de déplacement'!H6:H11)+SUMIF('A4 Frais de déplacement'!C15:C19,"Poste G",'A4 Frais de déplacement'!H15:H19)</f>
        <v>0</v>
      </c>
      <c r="D13" s="185">
        <f>SUMIF('A2 Dépenses sur factures'!C7:C26,"Poste G",'A2 Dépenses sur factures'!L7:L26)+SUMIF('A3  Dépenses rémunération '!C29:C33,"Poste G",'A3  Dépenses rémunération '!O29:O33)+SUMIF('A4 Frais de déplacement'!C15:C19,"Poste G",'A4 Frais de déplacement'!I15:I19)</f>
        <v>0</v>
      </c>
      <c r="E13" s="105">
        <f t="shared" si="0"/>
        <v>0</v>
      </c>
    </row>
    <row r="14" spans="1:6" s="67" customFormat="1" x14ac:dyDescent="0.25">
      <c r="A14" s="408"/>
      <c r="B14" s="104" t="s">
        <v>100</v>
      </c>
      <c r="C14" s="185">
        <f>SUMIF('A3  Dépenses rémunération '!C9:C14,"Animation",'A3  Dépenses rémunération '!O9:O14)+SUMIF('A3  Dépenses rémunération '!C18:C23,"Animation",'A3  Dépenses rémunération '!O18:O23)+SUMIF('A4 Frais de déplacement'!C6:C11,"Animation",'A4 Frais de déplacement'!H6:H11)+SUMIF('A4 Frais de déplacement'!C15:C19,"Animation",'A4 Frais de déplacement'!H15:H19)+SUMIF('A3  Dépenses rémunération '!C29:C33,"Animation",'A3  Dépenses rémunération '!P29:P33)</f>
        <v>0</v>
      </c>
      <c r="D14" s="185">
        <f>SUMIF('A4 Frais de déplacement'!C15:C19,"Animation",'A4 Frais de déplacement'!I15:I19)</f>
        <v>0</v>
      </c>
      <c r="E14" s="185">
        <f>C14+D14</f>
        <v>0</v>
      </c>
    </row>
    <row r="15" spans="1:6" s="67" customFormat="1" x14ac:dyDescent="0.25">
      <c r="A15" s="408"/>
      <c r="B15" s="104" t="s">
        <v>101</v>
      </c>
      <c r="C15" s="185">
        <f>SUMIF('A3  Dépenses rémunération '!C9:C14,"Secrétariat - gestion de dossiers",'A3  Dépenses rémunération '!O9:O14)+SUMIF('A3  Dépenses rémunération '!C18:C23,"Secrétariat - gestion de dossiers",'A3  Dépenses rémunération '!O18:O23)+SUMIF('A4 Frais de déplacement'!C6:C11,"Secrétariat - gestion de dossiers",'A4 Frais de déplacement'!H6:H11)+SUMIF('A4 Frais de déplacement'!C15:C19,"Secrétariat - gestion de dossiers",'A4 Frais de déplacement'!H15:H19)+SUMIF('A3  Dépenses rémunération '!C29:C33,"Secrétariat - gestion de dossiers",'A3  Dépenses rémunération '!P29:P33)</f>
        <v>0</v>
      </c>
      <c r="D15" s="185">
        <f>SUMIF('A4 Frais de déplacement'!C15:C19,"Secrétariat - gestion de dossiers",'A4 Frais de déplacement'!I15:I19)</f>
        <v>0</v>
      </c>
      <c r="E15" s="185">
        <f>C15+D15</f>
        <v>0</v>
      </c>
    </row>
    <row r="16" spans="1:6" s="67" customFormat="1" x14ac:dyDescent="0.25">
      <c r="A16" s="408"/>
      <c r="B16" s="104" t="s">
        <v>102</v>
      </c>
      <c r="C16" s="185">
        <f>SUMIF('A3  Dépenses rémunération '!C9:C14,"Communication",'A3  Dépenses rémunération '!O9:O14)+SUMIF('A3  Dépenses rémunération '!C18:C23,"Communication",'A3  Dépenses rémunération '!O18:O23)+SUMIF('A4 Frais de déplacement'!C6:C11,"Communication",'A4 Frais de déplacement'!H6:H11)+SUMIF('A4 Frais de déplacement'!C15:C19,"Communication",'A4 Frais de déplacement'!H15:H19)+SUMIF('A3  Dépenses rémunération '!C29:C33,"Communication",'A3  Dépenses rémunération '!P29:P33)</f>
        <v>0</v>
      </c>
      <c r="D16" s="185">
        <f>SUMIF('A4 Frais de déplacement'!C15:C19,"Communication",'A4 Frais de déplacement'!I15:I19)</f>
        <v>0</v>
      </c>
      <c r="E16" s="185">
        <f t="shared" ref="E16:E17" si="1">C16+D16</f>
        <v>0</v>
      </c>
    </row>
    <row r="17" spans="1:5" s="67" customFormat="1" x14ac:dyDescent="0.25">
      <c r="A17" s="409"/>
      <c r="B17" s="104" t="s">
        <v>103</v>
      </c>
      <c r="C17" s="185">
        <f>SUMIF('A3  Dépenses rémunération '!C9:C14,"Evaluation",'A3  Dépenses rémunération '!O9:O14)+SUMIF('A3  Dépenses rémunération '!C18:C23,"Evaluation",'A3  Dépenses rémunération '!O18:O23)+SUMIF('A4 Frais de déplacement'!C6:C11,"Evaluation",'A4 Frais de déplacement'!H6:H11)+SUMIF('A4 Frais de déplacement'!C15:C19,"Evaluation",'A4 Frais de déplacement'!H15:H19)+SUMIF('A3  Dépenses rémunération '!C29:C33,"Evaluation",'A3  Dépenses rémunération '!P29:P33)</f>
        <v>0</v>
      </c>
      <c r="D17" s="185">
        <f>SUMIF('A4 Frais de déplacement'!C15:C19,"Evaluation",'A4 Frais de déplacement'!I15:I19)</f>
        <v>0</v>
      </c>
      <c r="E17" s="185">
        <f t="shared" si="1"/>
        <v>0</v>
      </c>
    </row>
    <row r="18" spans="1:5" ht="18" customHeight="1" x14ac:dyDescent="0.25">
      <c r="A18" s="1"/>
      <c r="B18" s="106" t="s">
        <v>42</v>
      </c>
      <c r="C18" s="107">
        <f>SUM(C6:C17)</f>
        <v>0</v>
      </c>
      <c r="D18" s="107">
        <f>SUM(D6:D17)</f>
        <v>0</v>
      </c>
      <c r="E18" s="107">
        <f>C18+D18</f>
        <v>0</v>
      </c>
    </row>
    <row r="19" spans="1:5" s="184" customFormat="1" ht="13.5" customHeight="1" x14ac:dyDescent="0.25">
      <c r="A19" s="1"/>
      <c r="B19" s="186" t="s">
        <v>126</v>
      </c>
      <c r="C19" s="105">
        <f>'A6 Recettes générées'!F11</f>
        <v>0</v>
      </c>
      <c r="D19" s="105">
        <v>0</v>
      </c>
      <c r="E19" s="105">
        <f>C19+D19</f>
        <v>0</v>
      </c>
    </row>
    <row r="20" spans="1:5" ht="18" customHeight="1" x14ac:dyDescent="0.25">
      <c r="B20" s="106" t="s">
        <v>92</v>
      </c>
      <c r="C20" s="107">
        <f>C18-C19</f>
        <v>0</v>
      </c>
      <c r="D20" s="107">
        <f>D18-D19</f>
        <v>0</v>
      </c>
      <c r="E20" s="107">
        <f>C20+D20</f>
        <v>0</v>
      </c>
    </row>
  </sheetData>
  <mergeCells count="6">
    <mergeCell ref="A1:E1"/>
    <mergeCell ref="A2:D2"/>
    <mergeCell ref="A3:B3"/>
    <mergeCell ref="C3:E3"/>
    <mergeCell ref="A13:A17"/>
    <mergeCell ref="A6:A12"/>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PdF</vt:lpstr>
      <vt:lpstr>A2 Dépenses sur factures</vt:lpstr>
      <vt:lpstr>A3  Dépenses rémunération </vt:lpstr>
      <vt:lpstr>A4 Frais de déplacement</vt:lpstr>
      <vt:lpstr>A5 Contributions en nature</vt:lpstr>
      <vt:lpstr>A6 Recettes générées</vt:lpstr>
      <vt:lpstr>RECAP PAR POSTE</vt:lpstr>
      <vt:lpstr>'A2 Dépenses sur factures'!Impression_des_titres</vt:lpstr>
      <vt:lpstr>'A3  Dépenses rémunération '!Impression_des_titres</vt:lpstr>
      <vt:lpstr>'A4 Frais de déplacement'!Impression_des_titres</vt:lpstr>
      <vt:lpstr>'A5 Contributions en nature'!Impression_des_titres</vt:lpstr>
      <vt:lpstr>'A6 Recettes générées'!Impression_des_titres</vt:lpstr>
      <vt:lpstr>'A2 Dépenses sur factures'!Zone_d_impression</vt:lpstr>
      <vt:lpstr>'A3  Dépenses rémunération '!Zone_d_impression</vt:lpstr>
      <vt:lpstr>'A4 Frais de déplacement'!Zone_d_impression</vt:lpstr>
      <vt:lpstr>'A5 Contributions en nature'!Zone_d_impression</vt:lpstr>
      <vt:lpstr>'A6 Recettes générées'!Zone_d_impression</vt:lpstr>
      <vt:lpstr>'RECAP PAR POSTE'!Zone_d_impression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leader2</cp:lastModifiedBy>
  <cp:lastPrinted>2021-08-16T14:28:14Z</cp:lastPrinted>
  <dcterms:created xsi:type="dcterms:W3CDTF">2012-03-19T16:04:36Z</dcterms:created>
  <dcterms:modified xsi:type="dcterms:W3CDTF">2022-02-22T14:14:37Z</dcterms:modified>
</cp:coreProperties>
</file>